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0" activeTab="1"/>
  </bookViews>
  <sheets>
    <sheet name="Кошторис Байрак" sheetId="1" r:id="rId1"/>
    <sheet name="помісячний розпис Байрак" sheetId="2" r:id="rId2"/>
  </sheets>
  <definedNames>
    <definedName name="_xlnm.Print_Area" localSheetId="1">'помісячний розпис Байрак'!$A$1:$O$91</definedName>
  </definedNames>
  <calcPr fullCalcOnLoad="1"/>
</workbook>
</file>

<file path=xl/sharedStrings.xml><?xml version="1.0" encoding="utf-8"?>
<sst xmlns="http://schemas.openxmlformats.org/spreadsheetml/2006/main" count="256" uniqueCount="156">
  <si>
    <t>ЗАТВЕРДЖЕНО</t>
  </si>
  <si>
    <t>Наказ Міністерства фінансів України</t>
  </si>
  <si>
    <t>28 січня 2002 року № 57</t>
  </si>
  <si>
    <t>(у редакції наказу Міністерства фінансів України</t>
  </si>
  <si>
    <t>від 26 листопада 2012 року № 1220</t>
  </si>
  <si>
    <t>(сума літерами і цифрами)</t>
  </si>
  <si>
    <t>(посада)</t>
  </si>
  <si>
    <t>(підпис)</t>
  </si>
  <si>
    <t>(ініціали і прізвище)</t>
  </si>
  <si>
    <t>(число, місяць, рік)</t>
  </si>
  <si>
    <t>М.П.</t>
  </si>
  <si>
    <t xml:space="preserve">ПЛАН  АСИГНУВАНЬ (ЗА ВИНЯТКОМ НАДАННЯ КРЕДИТІВ З БЮДЖЕТУ) ЗАГАЛЬНОГО ФОНДУ БЮДЖЕТУ </t>
  </si>
  <si>
    <t>02145493 Відділ освіти, сім'ї, молоді та спорту Диканської райдержадміністрації</t>
  </si>
  <si>
    <t>(код за ЄДРПОУ та найменування бюджетної установи)</t>
  </si>
  <si>
    <t>(найменування міста,  району, області)</t>
  </si>
  <si>
    <t>Вид бюджету  МІСЦЕВИЙ</t>
  </si>
  <si>
    <r>
      <t>код та назва відомчої класифікації видатків та кредитування</t>
    </r>
    <r>
      <rPr>
        <sz val="11"/>
        <color indexed="18"/>
        <rFont val="Times New Roman Cyr"/>
        <family val="1"/>
      </rPr>
      <t xml:space="preserve">  10 Відділ освіти, сім'ї, молоді та сорту Диканської райдержадміністрації</t>
    </r>
  </si>
  <si>
    <t>код та назва програмної класифікації видатків та кредитування державного бюджету</t>
  </si>
  <si>
    <t>(грн.)</t>
  </si>
  <si>
    <t>Показники</t>
  </si>
  <si>
    <t>КЕК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</si>
  <si>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</si>
  <si>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</si>
  <si>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</si>
  <si>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</si>
  <si>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</si>
  <si>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</si>
  <si>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</si>
  <si>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</si>
  <si>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</si>
  <si>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</si>
  <si>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</si>
  <si>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</si>
  <si>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 на рік</t>
  </si>
  <si>
    <t xml:space="preserve"> Поточні видатки</t>
  </si>
  <si>
    <t>Оплата праці і нарахування на заробітну плату</t>
  </si>
  <si>
    <t>Оплата праці</t>
  </si>
  <si>
    <t>Заробітна плата</t>
  </si>
  <si>
    <t xml:space="preserve">Грошове забезпечення військовослужбовців         </t>
  </si>
  <si>
    <t>Нарахування на заробітну плату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</si>
  <si>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</si>
  <si>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</si>
  <si>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</si>
  <si>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</si>
  <si>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</si>
  <si>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</si>
  <si>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</si>
  <si>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</si>
  <si>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</si>
  <si>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</si>
  <si>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 xml:space="preserve">Оплата електроенергії </t>
  </si>
  <si>
    <t>Оплата природного газу</t>
  </si>
  <si>
    <t>Оплата інших енергоносіїв</t>
  </si>
  <si>
    <t>Дослідження і розробки, видатки державного (регіонального) значення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</si>
  <si>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</si>
  <si>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</si>
  <si>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зобовязань</t>
  </si>
  <si>
    <t>Обслуговування внутрішніх боргових зобов'язань</t>
  </si>
  <si>
    <t>Обслуговування зовнішніх боргових зобов'янь</t>
  </si>
  <si>
    <t>Поточні трансферти</t>
  </si>
  <si>
    <t xml:space="preserve">Субсидії та поточні трансферти підприємствам (установам, організаціям) </t>
  </si>
  <si>
    <t>Трансферти органам державного управління  інших  рівнів</t>
  </si>
  <si>
    <t>Трансферти урядам зарубіжних країн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</si>
  <si>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</si>
  <si>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</si>
  <si>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</si>
  <si>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</si>
  <si>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видатки</t>
  </si>
  <si>
    <t>Нерозподілені видатки</t>
  </si>
  <si>
    <t xml:space="preserve"> 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</si>
  <si>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</si>
  <si>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</si>
  <si>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</si>
  <si>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</si>
  <si>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</si>
  <si>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</si>
  <si>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</si>
  <si>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об’єктів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</si>
  <si>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</si>
  <si>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</si>
  <si>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</si>
  <si>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</si>
  <si>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</si>
  <si>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 xml:space="preserve">Придбання землі та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</si>
  <si>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</si>
  <si>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</si>
  <si>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</si>
  <si>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зарубіжних країн та міжнародним організаціям</t>
  </si>
  <si>
    <t>Капітальні трансферти населенню</t>
  </si>
  <si>
    <t>Всього</t>
  </si>
  <si>
    <t xml:space="preserve">Керівник        </t>
  </si>
  <si>
    <t>П.М. Черкащенко</t>
  </si>
  <si>
    <t>(начальник планово-фінансового відділу)</t>
  </si>
  <si>
    <t xml:space="preserve">                       </t>
  </si>
  <si>
    <t xml:space="preserve">М.П.                          </t>
  </si>
  <si>
    <t>Байрацька ЗОШ І-ІІ ст., Диканський район, Полтавська область</t>
  </si>
  <si>
    <t>від 28 січня 2002 р.  №57</t>
  </si>
  <si>
    <t>від 26 листопада 2012 року № 1220)</t>
  </si>
  <si>
    <t xml:space="preserve">                   </t>
  </si>
  <si>
    <t xml:space="preserve"> (сума літерами і цифрами)</t>
  </si>
  <si>
    <t xml:space="preserve">  (число, місяць, рік)</t>
  </si>
  <si>
    <t>(найменування міста, району, області)</t>
  </si>
  <si>
    <t>Вид бюджету МІСЦЕВИЙ</t>
  </si>
  <si>
    <t>код та назва відомчої класифікації видатків та кредитування  10 Відділ освіти, сім'ї, молоді та спорту Диканської РДА</t>
  </si>
  <si>
    <t>код та назва програмної класифікації видатків та кредитування державного бюджету ,</t>
  </si>
  <si>
    <t>Код</t>
  </si>
  <si>
    <t>Усього на рік</t>
  </si>
  <si>
    <t xml:space="preserve">РАЗОМ 
</t>
  </si>
  <si>
    <t>Загальний фонд</t>
  </si>
  <si>
    <t>Спеціальний фонд</t>
  </si>
  <si>
    <t>НАДХОДЖЕННЯ - усього</t>
  </si>
  <si>
    <t>х</t>
  </si>
  <si>
    <t>Надходження коштів із загального фонду бюджету</t>
  </si>
  <si>
    <t>Надходження коштів із спеціального фонду бюджету, у т.ч.</t>
  </si>
  <si>
    <t xml:space="preserve">  - надходження від плати за послуги, що надаються бюджетними установами згідно із законодавством, у т.ч.</t>
  </si>
  <si>
    <t xml:space="preserve"> - плата за послуги, що надаються бюджетними установами згідно з їх основною діяльністю</t>
  </si>
  <si>
    <t xml:space="preserve"> - надходження бюджетних установ від додаткової (господарської) діяльності</t>
  </si>
  <si>
    <t xml:space="preserve"> - плата за аренду майна бюджетних установ</t>
  </si>
  <si>
    <t xml:space="preserve"> - надходження бюджетних установ від реалізації в установленому порядку майна (крім нерухомого майна)</t>
  </si>
  <si>
    <t xml:space="preserve"> - інші  джерела власних надходжень бюджетних установ, у т.ч.</t>
  </si>
  <si>
    <r>
      <t xml:space="preserve"> - </t>
    </r>
    <r>
      <rPr>
        <i/>
        <sz val="10"/>
        <color indexed="18"/>
        <rFont val="Times New Roman Cyr"/>
        <family val="0"/>
      </rPr>
      <t>благодійні внески, гранти та дарунки</t>
    </r>
  </si>
  <si>
    <t xml:space="preserve"> - кошти,що отримують бюджетні установи від підприємств, організацій, фізичних осіб та від інших бюджетних установ для виконання цільових заходів</t>
  </si>
  <si>
    <t xml:space="preserve">  - 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платнихпослуг, якщо таким закладам законом надано відповідне право</t>
  </si>
  <si>
    <t xml:space="preserve">  - інші надходження, у т.ч.</t>
  </si>
  <si>
    <t xml:space="preserve"> -  інші доходи (розписати за кодами класифікації доходів)</t>
  </si>
  <si>
    <t xml:space="preserve"> - фінансування (розписати за кодами класифікаціїза типом боргового зобов'язання)</t>
  </si>
  <si>
    <t xml:space="preserve"> - повернення кредитів до бюджету (розписати за кодами програмної класифікації видатків та кредитування, класифікації кредитування)</t>
  </si>
  <si>
    <t>ВИДАТКИ ТА НАДАННЯ КРЕДИТІВ -усього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</si>
  <si>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</si>
  <si>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</si>
  <si>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</si>
  <si>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</si>
  <si>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</si>
  <si>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* сума проставляється за кодомвідповідно до класифікації кредитуваннябюджету та не враховується у рядку "НАДХОДЖЕННЯ-усього"</t>
  </si>
  <si>
    <t xml:space="preserve">                        (число, місяць, рік)</t>
  </si>
  <si>
    <t>Байрацька ЗОШ І-ІІ ст, Диканський район, Полтавська область</t>
  </si>
  <si>
    <t>Л.В. Чуб</t>
  </si>
  <si>
    <t>КОШТОРИС</t>
  </si>
  <si>
    <t>Начальник відділу освіти, сім'ї, молоді та спорту</t>
  </si>
  <si>
    <t>Головний бухгалтер</t>
  </si>
  <si>
    <t>Головний бухгалтер
(начальник планово-фінансового відділу)</t>
  </si>
  <si>
    <t>Н.О. Лидзар</t>
  </si>
  <si>
    <t>Оплата енергосервісу</t>
  </si>
  <si>
    <r>
      <t>на</t>
    </r>
    <r>
      <rPr>
        <u val="single"/>
        <sz val="14"/>
        <color indexed="18"/>
        <rFont val="Times New Roman Cyr"/>
        <family val="0"/>
      </rPr>
      <t xml:space="preserve"> 2017</t>
    </r>
    <r>
      <rPr>
        <sz val="14"/>
        <color indexed="18"/>
        <rFont val="Times New Roman Cyr"/>
        <family val="0"/>
      </rPr>
      <t xml:space="preserve"> рік</t>
    </r>
  </si>
  <si>
    <r>
      <t xml:space="preserve">на </t>
    </r>
    <r>
      <rPr>
        <b/>
        <u val="single"/>
        <sz val="14"/>
        <color indexed="18"/>
        <rFont val="Times New Roman Cyr"/>
        <family val="0"/>
      </rPr>
      <t>2017</t>
    </r>
    <r>
      <rPr>
        <b/>
        <sz val="14"/>
        <color indexed="18"/>
        <rFont val="Times New Roman Cyr"/>
        <family val="1"/>
      </rPr>
      <t xml:space="preserve"> рік</t>
    </r>
  </si>
  <si>
    <t>(код та назва програмної класифікації видатків та кредитування місцевих бюджетів (код та назва Типової програмної програмної</t>
  </si>
  <si>
    <t xml:space="preserve"> самоврядування, які не застосовують програмно-цільового методу)* 1011020 Надання загальної середньої освіти загальноосвітніми</t>
  </si>
  <si>
    <t>класифікації видатків та кредитування місцевих бюджетів / Тимчасової класифікації видатків та кредитування для бюджетів місцевого</t>
  </si>
  <si>
    <t>навчальними закладами (в т.ч. школою-дитячим садком, інтернатом при школі), спеціалізованими школами, ліцеями, гімназіями, колегіумами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</si>
  <si>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методу)¹ 1011020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</si>
  <si>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11.01.2017 року</t>
  </si>
  <si>
    <r>
      <t xml:space="preserve">                    ___</t>
    </r>
    <r>
      <rPr>
        <u val="single"/>
        <sz val="10"/>
        <color indexed="18"/>
        <rFont val="Times New Roman Cyr"/>
        <family val="0"/>
      </rPr>
      <t>11.01.2017 року</t>
    </r>
    <r>
      <rPr>
        <sz val="10"/>
        <color indexed="18"/>
        <rFont val="Times New Roman Cyr"/>
        <family val="1"/>
      </rPr>
      <t>______</t>
    </r>
  </si>
  <si>
    <t>Затверджений у сумі  Один мільйон сімсот сорок три тисячі</t>
  </si>
  <si>
    <t>триста дев'яносто грн.   1 743 390 грн.</t>
  </si>
  <si>
    <t>Затверджений у сумі Один мільйон шістсот дев'яносто дві тисячі</t>
  </si>
  <si>
    <t xml:space="preserve">сто сорок грн.  1 692 140 грн.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</si>
</sst>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22]d\ mmmm\ yyyy&quot; р.&quot;"/>
  </numFmts>
  <fonts count="29">
    <font>
      <sz val="10"/>
      <name val="Arial"/>
      <family val="0"/>
    </font>
    <font>
      <sz val="10"/>
      <color indexed="18"/>
      <name val="Times New Roman Cyr"/>
      <family val="1"/>
    </font>
    <font>
      <sz val="10"/>
      <name val="Arial Cyr"/>
      <family val="0"/>
    </font>
    <font>
      <sz val="9"/>
      <color indexed="18"/>
      <name val="Times New Roman Cyr"/>
      <family val="1"/>
    </font>
    <font>
      <sz val="8"/>
      <color indexed="18"/>
      <name val="Times New Roman Cyr"/>
      <family val="1"/>
    </font>
    <font>
      <sz val="11"/>
      <color indexed="18"/>
      <name val="Times New Roman Cyr"/>
      <family val="1"/>
    </font>
    <font>
      <b/>
      <sz val="9"/>
      <color indexed="18"/>
      <name val="Times New Roman Cyr"/>
      <family val="1"/>
    </font>
    <font>
      <b/>
      <sz val="11"/>
      <color indexed="18"/>
      <name val="Times New Roman Cyr"/>
      <family val="1"/>
    </font>
    <font>
      <i/>
      <sz val="9"/>
      <color indexed="18"/>
      <name val="Times New Roman Cyr"/>
      <family val="1"/>
    </font>
    <font>
      <i/>
      <sz val="11"/>
      <color indexed="18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18"/>
      <name val="Times New Roman Cyr"/>
      <family val="1"/>
    </font>
    <font>
      <b/>
      <sz val="14"/>
      <color indexed="18"/>
      <name val="Times New Roman Cyr"/>
      <family val="1"/>
    </font>
    <font>
      <sz val="14"/>
      <color indexed="18"/>
      <name val="Times New Roman Cyr"/>
      <family val="0"/>
    </font>
    <font>
      <u val="single"/>
      <sz val="14"/>
      <color indexed="18"/>
      <name val="Times New Roman Cyr"/>
      <family val="0"/>
    </font>
    <font>
      <sz val="10"/>
      <color indexed="18"/>
      <name val="Arial Cyr"/>
      <family val="0"/>
    </font>
    <font>
      <b/>
      <sz val="10"/>
      <color indexed="18"/>
      <name val="Times New Roman Cyr"/>
      <family val="1"/>
    </font>
    <font>
      <sz val="8"/>
      <name val="Arial"/>
      <family val="0"/>
    </font>
    <font>
      <sz val="10"/>
      <color indexed="18"/>
      <name val="Arial"/>
      <family val="0"/>
    </font>
    <font>
      <b/>
      <i/>
      <sz val="10"/>
      <color indexed="18"/>
      <name val="Times New Roman Cyr"/>
      <family val="0"/>
    </font>
    <font>
      <i/>
      <sz val="10"/>
      <color indexed="18"/>
      <name val="Times New Roman Cyr"/>
      <family val="0"/>
    </font>
    <font>
      <i/>
      <sz val="12"/>
      <color indexed="18"/>
      <name val="Times New Roman Cyr"/>
      <family val="1"/>
    </font>
    <font>
      <b/>
      <sz val="10"/>
      <name val="Arial"/>
      <family val="0"/>
    </font>
    <font>
      <b/>
      <u val="single"/>
      <sz val="10"/>
      <color indexed="18"/>
      <name val="Times New Roman Cyr"/>
      <family val="1"/>
    </font>
    <font>
      <b/>
      <i/>
      <sz val="12"/>
      <color indexed="18"/>
      <name val="Times New Roman Cyr"/>
      <family val="0"/>
    </font>
    <font>
      <b/>
      <u val="single"/>
      <sz val="14"/>
      <color indexed="18"/>
      <name val="Times New Roman Cyr"/>
      <family val="0"/>
    </font>
    <font>
      <u val="single"/>
      <sz val="10"/>
      <color indexed="18"/>
      <name val="Times New Roman Cyr"/>
      <family val="0"/>
    </font>
    <font>
      <u val="single"/>
      <sz val="6.5"/>
      <color indexed="12"/>
      <name val="Arial"/>
      <family val="0"/>
    </font>
    <font>
      <u val="single"/>
      <sz val="6.5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1" fontId="1" fillId="0" borderId="0" xfId="18" applyNumberFormat="1" applyFont="1">
      <alignment/>
      <protection/>
    </xf>
    <xf numFmtId="1" fontId="3" fillId="0" borderId="0" xfId="18" applyNumberFormat="1" applyFont="1" applyAlignment="1">
      <alignment horizontal="center"/>
      <protection/>
    </xf>
    <xf numFmtId="1" fontId="4" fillId="0" borderId="0" xfId="18" applyNumberFormat="1" applyFont="1">
      <alignment/>
      <protection/>
    </xf>
    <xf numFmtId="1" fontId="4" fillId="0" borderId="0" xfId="18" applyNumberFormat="1" applyFont="1" applyAlignment="1">
      <alignment horizontal="left"/>
      <protection/>
    </xf>
    <xf numFmtId="1" fontId="1" fillId="0" borderId="0" xfId="18" applyNumberFormat="1" applyFont="1" applyAlignment="1">
      <alignment horizontal="right"/>
      <protection/>
    </xf>
    <xf numFmtId="1" fontId="4" fillId="0" borderId="0" xfId="18" applyNumberFormat="1" applyFont="1" applyAlignment="1">
      <alignment horizontal="left" wrapText="1"/>
      <protection/>
    </xf>
    <xf numFmtId="1" fontId="5" fillId="0" borderId="0" xfId="18" applyNumberFormat="1" applyFont="1" applyBorder="1" applyAlignment="1">
      <alignment horizontal="right"/>
      <protection/>
    </xf>
    <xf numFmtId="1" fontId="6" fillId="0" borderId="0" xfId="18" applyNumberFormat="1" applyFont="1" applyAlignment="1">
      <alignment horizontal="center"/>
      <protection/>
    </xf>
    <xf numFmtId="1" fontId="5" fillId="0" borderId="0" xfId="18" applyNumberFormat="1" applyFont="1" applyBorder="1" applyAlignment="1">
      <alignment/>
      <protection/>
    </xf>
    <xf numFmtId="1" fontId="5" fillId="0" borderId="0" xfId="18" applyNumberFormat="1" applyFont="1" applyAlignment="1">
      <alignment/>
      <protection/>
    </xf>
    <xf numFmtId="1" fontId="7" fillId="0" borderId="0" xfId="18" applyNumberFormat="1" applyFont="1" applyAlignment="1">
      <alignment horizontal="center"/>
      <protection/>
    </xf>
    <xf numFmtId="1" fontId="1" fillId="0" borderId="0" xfId="18" applyNumberFormat="1" applyFont="1" applyAlignment="1">
      <alignment horizontal="left"/>
      <protection/>
    </xf>
    <xf numFmtId="0" fontId="5" fillId="0" borderId="0" xfId="18" applyFont="1" applyBorder="1" applyAlignment="1">
      <alignment horizontal="right"/>
      <protection/>
    </xf>
    <xf numFmtId="165" fontId="1" fillId="0" borderId="0" xfId="18" applyNumberFormat="1" applyFont="1" applyAlignment="1">
      <alignment horizontal="right"/>
      <protection/>
    </xf>
    <xf numFmtId="0" fontId="1" fillId="0" borderId="0" xfId="18" applyNumberFormat="1" applyFont="1" applyAlignment="1">
      <alignment horizontal="right"/>
      <protection/>
    </xf>
    <xf numFmtId="1" fontId="5" fillId="0" borderId="0" xfId="18" applyNumberFormat="1" applyFont="1" applyBorder="1" applyAlignment="1">
      <alignment horizontal="center"/>
      <protection/>
    </xf>
    <xf numFmtId="1" fontId="7" fillId="0" borderId="0" xfId="18" applyNumberFormat="1" applyFont="1" applyBorder="1" applyAlignment="1">
      <alignment horizontal="center"/>
      <protection/>
    </xf>
    <xf numFmtId="1" fontId="1" fillId="0" borderId="0" xfId="18" applyNumberFormat="1" applyFont="1" applyBorder="1" applyAlignment="1">
      <alignment horizontal="left"/>
      <protection/>
    </xf>
    <xf numFmtId="1" fontId="4" fillId="0" borderId="0" xfId="18" applyNumberFormat="1" applyFont="1" applyBorder="1" applyAlignment="1">
      <alignment horizontal="center"/>
      <protection/>
    </xf>
    <xf numFmtId="1" fontId="1" fillId="0" borderId="0" xfId="18" applyNumberFormat="1" applyFont="1" applyBorder="1" applyAlignment="1">
      <alignment horizontal="centerContinuous" vertical="top"/>
      <protection/>
    </xf>
    <xf numFmtId="1" fontId="1" fillId="0" borderId="0" xfId="18" applyNumberFormat="1" applyFont="1" applyBorder="1" applyAlignment="1">
      <alignment horizontal="centerContinuous"/>
      <protection/>
    </xf>
    <xf numFmtId="1" fontId="8" fillId="0" borderId="0" xfId="18" applyNumberFormat="1" applyFont="1" applyAlignment="1">
      <alignment horizontal="center"/>
      <protection/>
    </xf>
    <xf numFmtId="1" fontId="9" fillId="0" borderId="0" xfId="18" applyNumberFormat="1" applyFont="1" applyAlignment="1">
      <alignment horizontal="center"/>
      <protection/>
    </xf>
    <xf numFmtId="1" fontId="10" fillId="0" borderId="1" xfId="18" applyNumberFormat="1" applyFont="1" applyBorder="1" applyAlignment="1">
      <alignment horizontal="centerContinuous" vertical="top"/>
      <protection/>
    </xf>
    <xf numFmtId="0" fontId="1" fillId="0" borderId="0" xfId="18" applyFont="1" applyBorder="1" applyAlignment="1">
      <alignment horizontal="centerContinuous" vertical="top"/>
      <protection/>
    </xf>
    <xf numFmtId="0" fontId="1" fillId="0" borderId="0" xfId="18" applyFont="1" applyBorder="1" applyAlignment="1">
      <alignment horizontal="centerContinuous"/>
      <protection/>
    </xf>
    <xf numFmtId="1" fontId="1" fillId="0" borderId="1" xfId="18" applyNumberFormat="1" applyFont="1" applyBorder="1" applyAlignment="1">
      <alignment/>
      <protection/>
    </xf>
    <xf numFmtId="1" fontId="4" fillId="0" borderId="0" xfId="18" applyNumberFormat="1" applyFont="1" applyBorder="1" applyAlignment="1">
      <alignment horizontal="centerContinuous"/>
      <protection/>
    </xf>
    <xf numFmtId="1" fontId="4" fillId="0" borderId="2" xfId="18" applyNumberFormat="1" applyFont="1" applyBorder="1" applyAlignment="1">
      <alignment horizontal="centerContinuous"/>
      <protection/>
    </xf>
    <xf numFmtId="1" fontId="1" fillId="0" borderId="0" xfId="18" applyNumberFormat="1" applyFont="1" applyAlignment="1">
      <alignment/>
      <protection/>
    </xf>
    <xf numFmtId="1" fontId="5" fillId="0" borderId="0" xfId="18" applyNumberFormat="1" applyFont="1" applyBorder="1" applyAlignment="1">
      <alignment horizontal="left"/>
      <protection/>
    </xf>
    <xf numFmtId="1" fontId="1" fillId="0" borderId="0" xfId="18" applyNumberFormat="1" applyFont="1" applyBorder="1" applyAlignment="1">
      <alignment/>
      <protection/>
    </xf>
    <xf numFmtId="1" fontId="4" fillId="0" borderId="0" xfId="18" applyNumberFormat="1" applyFont="1" applyBorder="1" applyAlignment="1">
      <alignment/>
      <protection/>
    </xf>
    <xf numFmtId="1" fontId="6" fillId="0" borderId="0" xfId="18" applyNumberFormat="1" applyFont="1" applyBorder="1" applyAlignment="1">
      <alignment horizontal="center"/>
      <protection/>
    </xf>
    <xf numFmtId="1" fontId="4" fillId="0" borderId="0" xfId="18" applyNumberFormat="1" applyFont="1" applyBorder="1" applyAlignment="1">
      <alignment horizontal="right"/>
      <protection/>
    </xf>
    <xf numFmtId="1" fontId="1" fillId="0" borderId="0" xfId="18" applyNumberFormat="1" applyFont="1" applyBorder="1" applyAlignment="1">
      <alignment horizontal="center"/>
      <protection/>
    </xf>
    <xf numFmtId="1" fontId="11" fillId="0" borderId="0" xfId="18" applyNumberFormat="1" applyFont="1" applyAlignment="1">
      <alignment horizontal="centerContinuous" wrapText="1"/>
      <protection/>
    </xf>
    <xf numFmtId="1" fontId="6" fillId="0" borderId="0" xfId="18" applyNumberFormat="1" applyFont="1" applyAlignment="1">
      <alignment horizontal="centerContinuous" wrapText="1"/>
      <protection/>
    </xf>
    <xf numFmtId="1" fontId="12" fillId="0" borderId="0" xfId="18" applyNumberFormat="1" applyFont="1" applyAlignment="1">
      <alignment horizontal="centerContinuous" wrapText="1"/>
      <protection/>
    </xf>
    <xf numFmtId="1" fontId="1" fillId="0" borderId="0" xfId="18" applyNumberFormat="1" applyFont="1" applyFill="1">
      <alignment/>
      <protection/>
    </xf>
    <xf numFmtId="1" fontId="1" fillId="0" borderId="0" xfId="18" applyNumberFormat="1" applyFont="1" applyFill="1" applyBorder="1" applyAlignment="1">
      <alignment horizontal="center"/>
      <protection/>
    </xf>
    <xf numFmtId="1" fontId="3" fillId="0" borderId="0" xfId="18" applyNumberFormat="1" applyFont="1" applyFill="1" applyBorder="1" applyAlignment="1">
      <alignment horizontal="center"/>
      <protection/>
    </xf>
    <xf numFmtId="1" fontId="1" fillId="0" borderId="0" xfId="18" applyNumberFormat="1" applyFont="1" applyFill="1" applyAlignment="1">
      <alignment horizontal="center"/>
      <protection/>
    </xf>
    <xf numFmtId="1" fontId="5" fillId="0" borderId="0" xfId="18" applyNumberFormat="1" applyFont="1" applyFill="1" applyBorder="1" applyAlignment="1">
      <alignment horizontal="right"/>
      <protection/>
    </xf>
    <xf numFmtId="1" fontId="1" fillId="0" borderId="0" xfId="18" applyNumberFormat="1" applyFont="1" applyFill="1" applyAlignment="1">
      <alignment/>
      <protection/>
    </xf>
    <xf numFmtId="0" fontId="1" fillId="0" borderId="3" xfId="18" applyFont="1" applyBorder="1" applyAlignment="1">
      <alignment horizontal="center" vertical="top" wrapText="1"/>
      <protection/>
    </xf>
    <xf numFmtId="0" fontId="3" fillId="0" borderId="3" xfId="18" applyFont="1" applyBorder="1" applyAlignment="1">
      <alignment horizontal="center" vertical="top" wrapText="1"/>
      <protection/>
    </xf>
    <xf numFmtId="0" fontId="5" fillId="0" borderId="3" xfId="18" applyFont="1" applyBorder="1" applyAlignment="1">
      <alignment horizontal="center" vertical="top" wrapText="1"/>
      <protection/>
    </xf>
    <xf numFmtId="0" fontId="1" fillId="0" borderId="0" xfId="18" applyFont="1" applyFill="1">
      <alignment/>
      <protection/>
    </xf>
    <xf numFmtId="1" fontId="16" fillId="0" borderId="3" xfId="18" applyNumberFormat="1" applyFont="1" applyFill="1" applyBorder="1" applyAlignment="1">
      <alignment horizontal="left" wrapText="1"/>
      <protection/>
    </xf>
    <xf numFmtId="1" fontId="16" fillId="0" borderId="3" xfId="18" applyNumberFormat="1" applyFont="1" applyFill="1" applyBorder="1" applyAlignment="1">
      <alignment horizontal="center" vertical="top"/>
      <protection/>
    </xf>
    <xf numFmtId="3" fontId="0" fillId="0" borderId="3" xfId="0" applyNumberFormat="1" applyBorder="1" applyAlignment="1">
      <alignment/>
    </xf>
    <xf numFmtId="0" fontId="9" fillId="0" borderId="0" xfId="18" applyFont="1" applyFill="1" applyBorder="1">
      <alignment/>
      <protection/>
    </xf>
    <xf numFmtId="0" fontId="9" fillId="0" borderId="0" xfId="18" applyFont="1" applyFill="1">
      <alignment/>
      <protection/>
    </xf>
    <xf numFmtId="1" fontId="16" fillId="0" borderId="3" xfId="18" applyNumberFormat="1" applyFont="1" applyFill="1" applyBorder="1" applyAlignment="1">
      <alignment wrapText="1"/>
      <protection/>
    </xf>
    <xf numFmtId="0" fontId="7" fillId="0" borderId="0" xfId="18" applyFont="1" applyFill="1" applyBorder="1">
      <alignment/>
      <protection/>
    </xf>
    <xf numFmtId="0" fontId="7" fillId="0" borderId="0" xfId="18" applyFont="1" applyFill="1">
      <alignment/>
      <protection/>
    </xf>
    <xf numFmtId="1" fontId="1" fillId="0" borderId="3" xfId="18" applyNumberFormat="1" applyFont="1" applyFill="1" applyBorder="1" applyAlignment="1">
      <alignment wrapText="1"/>
      <protection/>
    </xf>
    <xf numFmtId="1" fontId="1" fillId="0" borderId="3" xfId="18" applyNumberFormat="1" applyFont="1" applyFill="1" applyBorder="1" applyAlignment="1">
      <alignment horizontal="center" vertical="top"/>
      <protection/>
    </xf>
    <xf numFmtId="1" fontId="0" fillId="0" borderId="3" xfId="0" applyNumberFormat="1" applyBorder="1" applyAlignment="1">
      <alignment/>
    </xf>
    <xf numFmtId="0" fontId="5" fillId="0" borderId="0" xfId="18" applyFont="1" applyFill="1" applyBorder="1">
      <alignment/>
      <protection/>
    </xf>
    <xf numFmtId="0" fontId="5" fillId="0" borderId="0" xfId="18" applyFont="1" applyFill="1">
      <alignment/>
      <protection/>
    </xf>
    <xf numFmtId="0" fontId="0" fillId="0" borderId="3" xfId="0" applyBorder="1" applyAlignment="1">
      <alignment/>
    </xf>
    <xf numFmtId="1" fontId="1" fillId="0" borderId="3" xfId="18" applyNumberFormat="1" applyFont="1" applyFill="1" applyBorder="1" applyAlignment="1">
      <alignment vertical="top" wrapText="1"/>
      <protection/>
    </xf>
    <xf numFmtId="1" fontId="1" fillId="0" borderId="3" xfId="18" applyNumberFormat="1" applyFont="1" applyFill="1" applyBorder="1" applyAlignment="1">
      <alignment horizontal="left" vertical="top" wrapText="1"/>
      <protection/>
    </xf>
    <xf numFmtId="1" fontId="7" fillId="0" borderId="3" xfId="18" applyNumberFormat="1" applyFont="1" applyFill="1" applyBorder="1" applyAlignment="1">
      <alignment wrapText="1"/>
      <protection/>
    </xf>
    <xf numFmtId="1" fontId="6" fillId="0" borderId="3" xfId="18" applyNumberFormat="1" applyFont="1" applyFill="1" applyBorder="1">
      <alignment/>
      <protection/>
    </xf>
    <xf numFmtId="1" fontId="7" fillId="0" borderId="3" xfId="18" applyNumberFormat="1" applyFont="1" applyFill="1" applyBorder="1">
      <alignment/>
      <protection/>
    </xf>
    <xf numFmtId="1" fontId="16" fillId="0" borderId="0" xfId="18" applyNumberFormat="1" applyFont="1" applyFill="1">
      <alignment/>
      <protection/>
    </xf>
    <xf numFmtId="1" fontId="3" fillId="0" borderId="0" xfId="18" applyNumberFormat="1" applyFont="1" applyFill="1">
      <alignment/>
      <protection/>
    </xf>
    <xf numFmtId="1" fontId="5" fillId="0" borderId="0" xfId="18" applyNumberFormat="1" applyFont="1" applyFill="1" applyAlignment="1">
      <alignment wrapText="1"/>
      <protection/>
    </xf>
    <xf numFmtId="1" fontId="5" fillId="0" borderId="0" xfId="18" applyNumberFormat="1" applyFont="1" applyFill="1" applyBorder="1" applyAlignment="1">
      <alignment horizontal="center"/>
      <protection/>
    </xf>
    <xf numFmtId="1" fontId="5" fillId="0" borderId="1" xfId="18" applyNumberFormat="1" applyFont="1" applyFill="1" applyBorder="1" applyAlignment="1">
      <alignment horizontal="center"/>
      <protection/>
    </xf>
    <xf numFmtId="0" fontId="5" fillId="0" borderId="1" xfId="18" applyFont="1" applyFill="1" applyBorder="1" applyAlignment="1">
      <alignment horizontal="center"/>
      <protection/>
    </xf>
    <xf numFmtId="1" fontId="5" fillId="0" borderId="0" xfId="18" applyNumberFormat="1" applyFont="1" applyFill="1">
      <alignment/>
      <protection/>
    </xf>
    <xf numFmtId="1" fontId="4" fillId="0" borderId="0" xfId="18" applyNumberFormat="1" applyFont="1" applyFill="1" applyAlignment="1">
      <alignment wrapText="1"/>
      <protection/>
    </xf>
    <xf numFmtId="1" fontId="4" fillId="0" borderId="0" xfId="18" applyNumberFormat="1" applyFont="1" applyFill="1" applyBorder="1" applyAlignment="1">
      <alignment horizontal="center"/>
      <protection/>
    </xf>
    <xf numFmtId="1" fontId="4" fillId="0" borderId="0" xfId="18" applyNumberFormat="1" applyFont="1" applyFill="1">
      <alignment/>
      <protection/>
    </xf>
    <xf numFmtId="1" fontId="5" fillId="0" borderId="0" xfId="18" applyNumberFormat="1" applyFont="1" applyFill="1" applyAlignment="1">
      <alignment horizontal="left" vertical="top" wrapText="1"/>
      <protection/>
    </xf>
    <xf numFmtId="1" fontId="3" fillId="0" borderId="0" xfId="18" applyNumberFormat="1" applyFont="1" applyFill="1" applyBorder="1" applyAlignment="1">
      <alignment horizontal="center" vertical="top"/>
      <protection/>
    </xf>
    <xf numFmtId="1" fontId="5" fillId="0" borderId="0" xfId="18" applyNumberFormat="1" applyFont="1" applyFill="1" applyBorder="1" applyAlignment="1">
      <alignment horizontal="center" vertical="top"/>
      <protection/>
    </xf>
    <xf numFmtId="1" fontId="5" fillId="0" borderId="0" xfId="18" applyNumberFormat="1" applyFont="1" applyFill="1" applyBorder="1" applyAlignment="1">
      <alignment vertical="top"/>
      <protection/>
    </xf>
    <xf numFmtId="1" fontId="5" fillId="0" borderId="0" xfId="18" applyNumberFormat="1" applyFont="1" applyFill="1" applyAlignment="1">
      <alignment vertical="top"/>
      <protection/>
    </xf>
    <xf numFmtId="1" fontId="5" fillId="0" borderId="0" xfId="18" applyNumberFormat="1" applyFont="1" applyFill="1" applyAlignment="1">
      <alignment horizontal="left"/>
      <protection/>
    </xf>
    <xf numFmtId="1" fontId="5" fillId="0" borderId="0" xfId="18" applyNumberFormat="1" applyFont="1" applyFill="1" applyAlignment="1">
      <alignment horizontal="center" wrapText="1"/>
      <protection/>
    </xf>
    <xf numFmtId="1" fontId="5" fillId="0" borderId="0" xfId="18" applyNumberFormat="1" applyFont="1" applyFill="1" applyAlignment="1">
      <alignment/>
      <protection/>
    </xf>
    <xf numFmtId="1" fontId="5" fillId="0" borderId="0" xfId="18" applyNumberFormat="1" applyFont="1" applyFill="1" applyAlignment="1">
      <alignment horizontal="centerContinuous"/>
      <protection/>
    </xf>
    <xf numFmtId="1" fontId="5" fillId="0" borderId="0" xfId="18" applyNumberFormat="1" applyFont="1" applyFill="1" applyBorder="1" applyAlignment="1">
      <alignment horizontal="centerContinuous"/>
      <protection/>
    </xf>
    <xf numFmtId="1" fontId="1" fillId="0" borderId="0" xfId="18" applyNumberFormat="1" applyFont="1" applyAlignment="1">
      <alignment horizontal="left" wrapText="1"/>
      <protection/>
    </xf>
    <xf numFmtId="1" fontId="16" fillId="0" borderId="0" xfId="18" applyNumberFormat="1" applyFont="1" applyAlignment="1">
      <alignment horizontal="center"/>
      <protection/>
    </xf>
    <xf numFmtId="1" fontId="1" fillId="0" borderId="0" xfId="18" applyNumberFormat="1" applyFont="1" applyFill="1" applyBorder="1">
      <alignment/>
      <protection/>
    </xf>
    <xf numFmtId="1" fontId="1" fillId="0" borderId="0" xfId="18" applyNumberFormat="1" applyFont="1" applyFill="1" applyAlignment="1">
      <alignment horizontal="right"/>
      <protection/>
    </xf>
    <xf numFmtId="1" fontId="15" fillId="0" borderId="0" xfId="18" applyNumberFormat="1" applyFont="1">
      <alignment/>
      <protection/>
    </xf>
    <xf numFmtId="1" fontId="1" fillId="0" borderId="0" xfId="18" applyNumberFormat="1" applyFont="1" applyAlignment="1">
      <alignment horizontal="center"/>
      <protection/>
    </xf>
    <xf numFmtId="1" fontId="16" fillId="0" borderId="0" xfId="18" applyNumberFormat="1" applyFont="1" applyBorder="1" applyAlignment="1">
      <alignment horizontal="center"/>
      <protection/>
    </xf>
    <xf numFmtId="1" fontId="16" fillId="0" borderId="1" xfId="18" applyNumberFormat="1" applyFont="1" applyBorder="1" applyAlignment="1">
      <alignment horizontal="left"/>
      <protection/>
    </xf>
    <xf numFmtId="1" fontId="1" fillId="0" borderId="1" xfId="18" applyNumberFormat="1" applyFont="1" applyBorder="1" applyAlignment="1">
      <alignment horizontal="center"/>
      <protection/>
    </xf>
    <xf numFmtId="1" fontId="10" fillId="0" borderId="0" xfId="18" applyNumberFormat="1" applyFont="1" applyBorder="1" applyAlignment="1">
      <alignment horizontal="center"/>
      <protection/>
    </xf>
    <xf numFmtId="1" fontId="4" fillId="0" borderId="0" xfId="18" applyNumberFormat="1" applyFont="1" applyFill="1" applyBorder="1" applyAlignment="1">
      <alignment horizontal="centerContinuous"/>
      <protection/>
    </xf>
    <xf numFmtId="1" fontId="1" fillId="0" borderId="0" xfId="18" applyNumberFormat="1" applyFont="1" applyFill="1" applyBorder="1" applyAlignment="1">
      <alignment horizontal="centerContinuous"/>
      <protection/>
    </xf>
    <xf numFmtId="1" fontId="1" fillId="0" borderId="0" xfId="18" applyNumberFormat="1" applyFont="1" applyFill="1" applyBorder="1" applyAlignment="1">
      <alignment horizontal="left"/>
      <protection/>
    </xf>
    <xf numFmtId="1" fontId="1" fillId="0" borderId="4" xfId="18" applyNumberFormat="1" applyFont="1" applyFill="1" applyBorder="1" applyAlignment="1">
      <alignment horizontal="center" vertical="center" wrapText="1"/>
      <protection/>
    </xf>
    <xf numFmtId="1" fontId="1" fillId="0" borderId="3" xfId="18" applyNumberFormat="1" applyFont="1" applyFill="1" applyBorder="1" applyAlignment="1">
      <alignment horizontal="centerContinuous" vertical="center" wrapText="1"/>
      <protection/>
    </xf>
    <xf numFmtId="1" fontId="1" fillId="0" borderId="5" xfId="18" applyNumberFormat="1" applyFont="1" applyFill="1" applyBorder="1" applyAlignment="1">
      <alignment horizontal="centerContinuous" vertical="center" wrapText="1"/>
      <protection/>
    </xf>
    <xf numFmtId="1" fontId="1" fillId="0" borderId="6" xfId="18" applyNumberFormat="1" applyFont="1" applyFill="1" applyBorder="1" applyAlignment="1">
      <alignment horizontal="center" vertical="center" wrapText="1"/>
      <protection/>
    </xf>
    <xf numFmtId="1" fontId="1" fillId="0" borderId="7" xfId="18" applyNumberFormat="1" applyFont="1" applyFill="1" applyBorder="1" applyAlignment="1">
      <alignment horizontal="center" vertical="top"/>
      <protection/>
    </xf>
    <xf numFmtId="1" fontId="1" fillId="0" borderId="0" xfId="18" applyNumberFormat="1" applyFont="1" applyFill="1" applyBorder="1" applyAlignment="1">
      <alignment horizontal="center" vertical="top"/>
      <protection/>
    </xf>
    <xf numFmtId="1" fontId="16" fillId="0" borderId="7" xfId="18" applyNumberFormat="1" applyFont="1" applyFill="1" applyBorder="1" applyAlignment="1">
      <alignment horizontal="center" wrapText="1"/>
      <protection/>
    </xf>
    <xf numFmtId="1" fontId="1" fillId="0" borderId="3" xfId="18" applyNumberFormat="1" applyFont="1" applyFill="1" applyBorder="1">
      <alignment/>
      <protection/>
    </xf>
    <xf numFmtId="1" fontId="19" fillId="0" borderId="3" xfId="18" applyNumberFormat="1" applyFont="1" applyFill="1" applyBorder="1" applyAlignment="1">
      <alignment wrapText="1"/>
      <protection/>
    </xf>
    <xf numFmtId="1" fontId="10" fillId="0" borderId="3" xfId="18" applyNumberFormat="1" applyFont="1" applyFill="1" applyBorder="1" applyAlignment="1">
      <alignment vertical="top"/>
      <protection/>
    </xf>
    <xf numFmtId="1" fontId="20" fillId="0" borderId="3" xfId="18" applyNumberFormat="1" applyFont="1" applyFill="1" applyBorder="1" applyAlignment="1">
      <alignment horizontal="left" wrapText="1"/>
      <protection/>
    </xf>
    <xf numFmtId="1" fontId="20" fillId="0" borderId="3" xfId="18" applyNumberFormat="1" applyFont="1" applyFill="1" applyBorder="1" applyAlignment="1">
      <alignment wrapText="1"/>
      <protection/>
    </xf>
    <xf numFmtId="1" fontId="20" fillId="0" borderId="3" xfId="18" applyNumberFormat="1" applyFont="1" applyFill="1" applyBorder="1" applyAlignment="1">
      <alignment vertical="top"/>
      <protection/>
    </xf>
    <xf numFmtId="1" fontId="20" fillId="0" borderId="4" xfId="18" applyNumberFormat="1" applyFont="1" applyFill="1" applyBorder="1" applyAlignment="1">
      <alignment wrapText="1"/>
      <protection/>
    </xf>
    <xf numFmtId="1" fontId="1" fillId="0" borderId="4" xfId="18" applyNumberFormat="1" applyFont="1" applyFill="1" applyBorder="1" applyAlignment="1">
      <alignment horizontal="center" vertical="top"/>
      <protection/>
    </xf>
    <xf numFmtId="1" fontId="16" fillId="0" borderId="3" xfId="18" applyNumberFormat="1" applyFont="1" applyFill="1" applyBorder="1" applyAlignment="1">
      <alignment horizontal="center" wrapText="1"/>
      <protection/>
    </xf>
    <xf numFmtId="1" fontId="11" fillId="0" borderId="3" xfId="18" applyNumberFormat="1" applyFont="1" applyFill="1" applyBorder="1" applyAlignment="1">
      <alignment horizontal="left" wrapText="1"/>
      <protection/>
    </xf>
    <xf numFmtId="1" fontId="11" fillId="0" borderId="3" xfId="18" applyNumberFormat="1" applyFont="1" applyFill="1" applyBorder="1" applyAlignment="1">
      <alignment horizontal="center" vertical="top"/>
      <protection/>
    </xf>
    <xf numFmtId="1" fontId="10" fillId="0" borderId="3" xfId="20" applyNumberFormat="1" applyFont="1" applyFill="1" applyBorder="1" applyAlignment="1">
      <alignment/>
    </xf>
    <xf numFmtId="1" fontId="10" fillId="0" borderId="3" xfId="18" applyNumberFormat="1" applyFont="1" applyFill="1" applyBorder="1">
      <alignment/>
      <protection/>
    </xf>
    <xf numFmtId="1" fontId="11" fillId="0" borderId="3" xfId="18" applyNumberFormat="1" applyFont="1" applyFill="1" applyBorder="1" applyAlignment="1">
      <alignment wrapText="1"/>
      <protection/>
    </xf>
    <xf numFmtId="1" fontId="21" fillId="0" borderId="3" xfId="18" applyNumberFormat="1" applyFont="1" applyFill="1" applyBorder="1">
      <alignment/>
      <protection/>
    </xf>
    <xf numFmtId="1" fontId="20" fillId="0" borderId="0" xfId="18" applyNumberFormat="1" applyFont="1" applyFill="1" applyBorder="1">
      <alignment/>
      <protection/>
    </xf>
    <xf numFmtId="1" fontId="10" fillId="0" borderId="3" xfId="18" applyNumberFormat="1" applyFont="1" applyFill="1" applyBorder="1" applyAlignment="1">
      <alignment wrapText="1"/>
      <protection/>
    </xf>
    <xf numFmtId="1" fontId="10" fillId="0" borderId="3" xfId="18" applyNumberFormat="1" applyFont="1" applyFill="1" applyBorder="1" applyAlignment="1">
      <alignment horizontal="center" vertical="top"/>
      <protection/>
    </xf>
    <xf numFmtId="1" fontId="16" fillId="0" borderId="0" xfId="18" applyNumberFormat="1" applyFont="1" applyFill="1" applyBorder="1">
      <alignment/>
      <protection/>
    </xf>
    <xf numFmtId="0" fontId="0" fillId="0" borderId="0" xfId="0" applyFont="1" applyAlignment="1">
      <alignment/>
    </xf>
    <xf numFmtId="1" fontId="10" fillId="0" borderId="3" xfId="18" applyNumberFormat="1" applyFont="1" applyFill="1" applyBorder="1" applyAlignment="1">
      <alignment vertical="top" wrapText="1"/>
      <protection/>
    </xf>
    <xf numFmtId="1" fontId="11" fillId="0" borderId="3" xfId="18" applyNumberFormat="1" applyFont="1" applyFill="1" applyBorder="1">
      <alignment/>
      <protection/>
    </xf>
    <xf numFmtId="0" fontId="22" fillId="0" borderId="0" xfId="0" applyFont="1" applyAlignment="1">
      <alignment/>
    </xf>
    <xf numFmtId="1" fontId="10" fillId="0" borderId="3" xfId="18" applyNumberFormat="1" applyFont="1" applyFill="1" applyBorder="1" applyAlignment="1">
      <alignment horizontal="left" vertical="top" wrapText="1"/>
      <protection/>
    </xf>
    <xf numFmtId="1" fontId="23" fillId="0" borderId="0" xfId="18" applyNumberFormat="1" applyFont="1" applyFill="1" applyBorder="1">
      <alignment/>
      <protection/>
    </xf>
    <xf numFmtId="1" fontId="11" fillId="0" borderId="3" xfId="18" applyNumberFormat="1" applyFont="1" applyFill="1" applyBorder="1" applyAlignment="1">
      <alignment wrapText="1"/>
      <protection/>
    </xf>
    <xf numFmtId="1" fontId="11" fillId="0" borderId="3" xfId="18" applyNumberFormat="1" applyFont="1" applyFill="1" applyBorder="1" applyAlignment="1">
      <alignment horizontal="center" vertical="top"/>
      <protection/>
    </xf>
    <xf numFmtId="1" fontId="24" fillId="0" borderId="3" xfId="18" applyNumberFormat="1" applyFont="1" applyFill="1" applyBorder="1">
      <alignment/>
      <protection/>
    </xf>
    <xf numFmtId="1" fontId="5" fillId="0" borderId="3" xfId="18" applyNumberFormat="1" applyFont="1" applyFill="1" applyBorder="1" applyAlignment="1">
      <alignment wrapText="1"/>
      <protection/>
    </xf>
    <xf numFmtId="1" fontId="24" fillId="0" borderId="3" xfId="18" applyNumberFormat="1" applyFont="1" applyFill="1" applyBorder="1">
      <alignment/>
      <protection/>
    </xf>
    <xf numFmtId="1" fontId="10" fillId="0" borderId="3" xfId="18" applyNumberFormat="1" applyFont="1" applyFill="1" applyBorder="1" applyAlignment="1">
      <alignment wrapText="1"/>
      <protection/>
    </xf>
    <xf numFmtId="1" fontId="10" fillId="0" borderId="3" xfId="18" applyNumberFormat="1" applyFont="1" applyBorder="1" applyAlignment="1">
      <alignment horizontal="center" wrapText="1"/>
      <protection/>
    </xf>
    <xf numFmtId="1" fontId="23" fillId="0" borderId="3" xfId="18" applyNumberFormat="1" applyFont="1" applyFill="1" applyBorder="1">
      <alignment/>
      <protection/>
    </xf>
    <xf numFmtId="1" fontId="1" fillId="0" borderId="0" xfId="18" applyNumberFormat="1" applyFont="1" applyFill="1" applyBorder="1" applyAlignment="1">
      <alignment horizontal="left" wrapText="1"/>
      <protection/>
    </xf>
    <xf numFmtId="1" fontId="1" fillId="0" borderId="0" xfId="18" applyNumberFormat="1" applyFont="1" applyBorder="1">
      <alignment/>
      <protection/>
    </xf>
    <xf numFmtId="1" fontId="1" fillId="0" borderId="0" xfId="18" applyNumberFormat="1" applyFont="1" applyFill="1" applyAlignment="1">
      <alignment wrapText="1"/>
      <protection/>
    </xf>
    <xf numFmtId="1" fontId="1" fillId="0" borderId="1" xfId="18" applyNumberFormat="1" applyFont="1" applyFill="1" applyBorder="1" applyAlignment="1">
      <alignment horizontal="centerContinuous"/>
      <protection/>
    </xf>
    <xf numFmtId="1" fontId="5" fillId="0" borderId="1" xfId="18" applyNumberFormat="1" applyFont="1" applyFill="1" applyBorder="1">
      <alignment/>
      <protection/>
    </xf>
    <xf numFmtId="1" fontId="4" fillId="0" borderId="2" xfId="18" applyNumberFormat="1" applyFont="1" applyFill="1" applyBorder="1" applyAlignment="1">
      <alignment horizontal="centerContinuous"/>
      <protection/>
    </xf>
    <xf numFmtId="1" fontId="1" fillId="0" borderId="0" xfId="18" applyNumberFormat="1" applyFont="1" applyFill="1" applyAlignment="1">
      <alignment horizontal="left" wrapText="1"/>
      <protection/>
    </xf>
    <xf numFmtId="1" fontId="10" fillId="0" borderId="0" xfId="18" applyNumberFormat="1" applyFont="1" applyFill="1" applyAlignment="1">
      <alignment wrapText="1"/>
      <protection/>
    </xf>
    <xf numFmtId="1" fontId="16" fillId="0" borderId="0" xfId="18" applyNumberFormat="1" applyFont="1" applyFill="1" applyAlignment="1">
      <alignment/>
      <protection/>
    </xf>
    <xf numFmtId="1" fontId="10" fillId="0" borderId="7" xfId="18" applyNumberFormat="1" applyFont="1" applyFill="1" applyBorder="1">
      <alignment/>
      <protection/>
    </xf>
    <xf numFmtId="1" fontId="3" fillId="0" borderId="0" xfId="18" applyNumberFormat="1" applyFont="1" applyFill="1" applyBorder="1">
      <alignment/>
      <protection/>
    </xf>
    <xf numFmtId="1" fontId="10" fillId="0" borderId="3" xfId="18" applyNumberFormat="1" applyFont="1" applyFill="1" applyBorder="1" applyAlignment="1">
      <alignment horizontal="right" vertical="top"/>
      <protection/>
    </xf>
    <xf numFmtId="1" fontId="10" fillId="0" borderId="3" xfId="18" applyNumberFormat="1" applyFont="1" applyFill="1" applyBorder="1" applyAlignment="1">
      <alignment horizontal="right"/>
      <protection/>
    </xf>
    <xf numFmtId="1" fontId="4" fillId="0" borderId="2" xfId="18" applyNumberFormat="1" applyFont="1" applyBorder="1" applyAlignment="1">
      <alignment horizontal="center"/>
      <protection/>
    </xf>
    <xf numFmtId="1" fontId="3" fillId="0" borderId="2" xfId="18" applyNumberFormat="1" applyFont="1" applyFill="1" applyBorder="1" applyAlignment="1">
      <alignment horizontal="center"/>
      <protection/>
    </xf>
    <xf numFmtId="0" fontId="1" fillId="0" borderId="1" xfId="18" applyFont="1" applyFill="1" applyBorder="1" applyAlignment="1">
      <alignment horizontal="left"/>
      <protection/>
    </xf>
    <xf numFmtId="0" fontId="1" fillId="0" borderId="8" xfId="18" applyFont="1" applyFill="1" applyBorder="1" applyAlignment="1">
      <alignment/>
      <protection/>
    </xf>
    <xf numFmtId="0" fontId="15" fillId="0" borderId="8" xfId="18" applyFont="1" applyBorder="1" applyAlignment="1">
      <alignment/>
      <protection/>
    </xf>
    <xf numFmtId="1" fontId="3" fillId="0" borderId="1" xfId="18" applyNumberFormat="1" applyFont="1" applyBorder="1" applyAlignment="1">
      <alignment horizontal="left"/>
      <protection/>
    </xf>
    <xf numFmtId="1" fontId="4" fillId="0" borderId="0" xfId="18" applyNumberFormat="1" applyFont="1" applyFill="1" applyBorder="1" applyAlignment="1">
      <alignment/>
      <protection/>
    </xf>
    <xf numFmtId="1" fontId="1" fillId="0" borderId="8" xfId="18" applyNumberFormat="1" applyFont="1" applyFill="1" applyBorder="1" applyAlignment="1">
      <alignment horizontal="left"/>
      <protection/>
    </xf>
    <xf numFmtId="1" fontId="1" fillId="0" borderId="4" xfId="18" applyNumberFormat="1" applyFont="1" applyFill="1" applyBorder="1" applyAlignment="1">
      <alignment horizontal="center" vertical="center" wrapText="1"/>
      <protection/>
    </xf>
    <xf numFmtId="1" fontId="1" fillId="0" borderId="7" xfId="18" applyNumberFormat="1" applyFont="1" applyFill="1" applyBorder="1" applyAlignment="1">
      <alignment horizontal="center" vertical="center" wrapText="1"/>
      <protection/>
    </xf>
    <xf numFmtId="1" fontId="18" fillId="0" borderId="7" xfId="0" applyNumberFormat="1" applyFont="1" applyBorder="1" applyAlignment="1">
      <alignment horizontal="center" vertical="center" wrapText="1"/>
    </xf>
    <xf numFmtId="1" fontId="4" fillId="0" borderId="2" xfId="18" applyNumberFormat="1" applyFont="1" applyFill="1" applyBorder="1" applyAlignment="1">
      <alignment horizontal="center"/>
      <protection/>
    </xf>
    <xf numFmtId="1" fontId="10" fillId="0" borderId="1" xfId="18" applyNumberFormat="1" applyFont="1" applyFill="1" applyBorder="1" applyAlignment="1">
      <alignment horizontal="center"/>
      <protection/>
    </xf>
    <xf numFmtId="1" fontId="1" fillId="0" borderId="1" xfId="18" applyNumberFormat="1" applyFont="1" applyFill="1" applyBorder="1" applyAlignment="1">
      <alignment horizontal="left"/>
      <protection/>
    </xf>
    <xf numFmtId="1" fontId="12" fillId="0" borderId="0" xfId="18" applyNumberFormat="1" applyFont="1" applyFill="1" applyAlignment="1">
      <alignment horizontal="center"/>
      <protection/>
    </xf>
    <xf numFmtId="14" fontId="1" fillId="0" borderId="1" xfId="18" applyNumberFormat="1" applyFont="1" applyBorder="1" applyAlignment="1">
      <alignment horizontal="center"/>
      <protection/>
    </xf>
    <xf numFmtId="1" fontId="1" fillId="0" borderId="2" xfId="18" applyNumberFormat="1" applyFont="1" applyFill="1" applyBorder="1" applyAlignment="1">
      <alignment horizontal="left"/>
      <protection/>
    </xf>
    <xf numFmtId="1" fontId="1" fillId="0" borderId="0" xfId="18" applyNumberFormat="1" applyFont="1" applyFill="1" applyBorder="1" applyAlignment="1">
      <alignment horizontal="left"/>
      <protection/>
    </xf>
    <xf numFmtId="1" fontId="1" fillId="0" borderId="0" xfId="18" applyNumberFormat="1" applyFont="1" applyFill="1">
      <alignment/>
      <protection/>
    </xf>
    <xf numFmtId="1" fontId="1" fillId="0" borderId="0" xfId="18" applyNumberFormat="1" applyFont="1" applyAlignment="1">
      <alignment horizontal="left" wrapText="1"/>
      <protection/>
    </xf>
    <xf numFmtId="1" fontId="3" fillId="0" borderId="8" xfId="18" applyNumberFormat="1" applyFont="1" applyBorder="1" applyAlignment="1">
      <alignment horizontal="left"/>
      <protection/>
    </xf>
    <xf numFmtId="0" fontId="1" fillId="0" borderId="8" xfId="18" applyFont="1" applyFill="1" applyBorder="1" applyAlignment="1">
      <alignment/>
      <protection/>
    </xf>
    <xf numFmtId="0" fontId="1" fillId="0" borderId="8" xfId="18" applyFont="1" applyFill="1" applyBorder="1" applyAlignment="1">
      <alignment wrapText="1"/>
      <protection/>
    </xf>
    <xf numFmtId="0" fontId="15" fillId="0" borderId="8" xfId="18" applyFont="1" applyBorder="1" applyAlignment="1">
      <alignment wrapText="1"/>
      <protection/>
    </xf>
    <xf numFmtId="0" fontId="5" fillId="0" borderId="1" xfId="18" applyFont="1" applyFill="1" applyBorder="1" applyAlignment="1">
      <alignment horizontal="left"/>
      <protection/>
    </xf>
    <xf numFmtId="1" fontId="5" fillId="0" borderId="1" xfId="18" applyNumberFormat="1" applyFont="1" applyFill="1" applyBorder="1" applyAlignment="1">
      <alignment horizontal="left"/>
      <protection/>
    </xf>
    <xf numFmtId="1" fontId="13" fillId="0" borderId="0" xfId="18" applyNumberFormat="1" applyFont="1" applyAlignment="1">
      <alignment horizontal="center" wrapText="1"/>
      <protection/>
    </xf>
    <xf numFmtId="1" fontId="10" fillId="0" borderId="0" xfId="18" applyNumberFormat="1" applyFont="1" applyFill="1" applyBorder="1" applyAlignment="1">
      <alignment horizontal="center"/>
      <protection/>
    </xf>
    <xf numFmtId="1" fontId="1" fillId="0" borderId="0" xfId="18" applyNumberFormat="1" applyFont="1" applyBorder="1" applyAlignment="1">
      <alignment horizontal="left"/>
      <protection/>
    </xf>
    <xf numFmtId="1" fontId="4" fillId="0" borderId="0" xfId="18" applyNumberFormat="1" applyFont="1" applyBorder="1" applyAlignment="1">
      <alignment horizontal="center"/>
      <protection/>
    </xf>
    <xf numFmtId="1" fontId="4" fillId="0" borderId="0" xfId="18" applyNumberFormat="1" applyFont="1" applyAlignment="1">
      <alignment horizontal="left"/>
      <protection/>
    </xf>
    <xf numFmtId="0" fontId="1" fillId="0" borderId="0" xfId="18" applyNumberFormat="1" applyFont="1" applyAlignment="1">
      <alignment horizontal="left"/>
      <protection/>
    </xf>
    <xf numFmtId="0" fontId="1" fillId="0" borderId="1" xfId="18" applyNumberFormat="1" applyFont="1" applyBorder="1" applyAlignment="1">
      <alignment horizontal="left"/>
      <protection/>
    </xf>
    <xf numFmtId="0" fontId="4" fillId="0" borderId="2" xfId="18" applyNumberFormat="1" applyFont="1" applyBorder="1" applyAlignment="1">
      <alignment horizontal="center"/>
      <protection/>
    </xf>
    <xf numFmtId="1" fontId="1" fillId="0" borderId="0" xfId="18" applyNumberFormat="1" applyFont="1">
      <alignment/>
      <protection/>
    </xf>
    <xf numFmtId="1" fontId="4" fillId="0" borderId="0" xfId="18" applyNumberFormat="1" applyFont="1">
      <alignment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Dod5kochtor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0"/>
  <sheetViews>
    <sheetView workbookViewId="0" topLeftCell="A1">
      <selection activeCell="B8" sqref="B8:E8"/>
    </sheetView>
  </sheetViews>
  <sheetFormatPr defaultColWidth="9.140625" defaultRowHeight="12.75"/>
  <cols>
    <col min="1" max="1" width="61.421875" style="40" customWidth="1"/>
    <col min="2" max="2" width="13.140625" style="40" customWidth="1"/>
    <col min="3" max="3" width="11.8515625" style="40" customWidth="1"/>
    <col min="4" max="4" width="12.7109375" style="40" customWidth="1"/>
    <col min="5" max="5" width="13.421875" style="40" customWidth="1"/>
    <col min="6" max="6" width="1.28515625" style="91" customWidth="1"/>
  </cols>
  <sheetData>
    <row r="1" spans="1:5" ht="12.75">
      <c r="A1" s="91"/>
      <c r="B1" s="173" t="s">
        <v>0</v>
      </c>
      <c r="C1" s="173"/>
      <c r="D1" s="173"/>
      <c r="E1" s="173"/>
    </row>
    <row r="2" spans="1:6" ht="12.75">
      <c r="A2" s="41"/>
      <c r="B2" s="40" t="s">
        <v>1</v>
      </c>
      <c r="D2" s="92"/>
      <c r="E2" s="91"/>
      <c r="F2" s="93"/>
    </row>
    <row r="3" spans="1:6" ht="12" customHeight="1">
      <c r="A3" s="94"/>
      <c r="B3" s="174" t="s">
        <v>96</v>
      </c>
      <c r="C3" s="174"/>
      <c r="D3" s="174"/>
      <c r="E3" s="174"/>
      <c r="F3" s="32"/>
    </row>
    <row r="4" spans="1:6" ht="12" customHeight="1">
      <c r="A4" s="94"/>
      <c r="B4" s="174" t="s">
        <v>3</v>
      </c>
      <c r="C4" s="174"/>
      <c r="D4" s="174"/>
      <c r="E4" s="174"/>
      <c r="F4" s="32"/>
    </row>
    <row r="5" spans="1:6" ht="12" customHeight="1">
      <c r="A5" s="94"/>
      <c r="B5" s="174" t="s">
        <v>97</v>
      </c>
      <c r="C5" s="174"/>
      <c r="D5" s="174"/>
      <c r="E5" s="174"/>
      <c r="F5" s="32"/>
    </row>
    <row r="6" spans="1:6" ht="12" customHeight="1">
      <c r="A6" s="94"/>
      <c r="B6" s="89"/>
      <c r="C6" s="89"/>
      <c r="D6" s="89"/>
      <c r="E6" s="89"/>
      <c r="F6" s="32"/>
    </row>
    <row r="7" spans="1:6" ht="12.75">
      <c r="A7" s="94"/>
      <c r="B7" s="160" t="s">
        <v>152</v>
      </c>
      <c r="C7" s="160"/>
      <c r="D7" s="160"/>
      <c r="E7" s="160"/>
      <c r="F7" s="32"/>
    </row>
    <row r="8" spans="1:6" ht="12.75" customHeight="1">
      <c r="A8" s="30"/>
      <c r="B8" s="175" t="s">
        <v>153</v>
      </c>
      <c r="C8" s="175"/>
      <c r="D8" s="175"/>
      <c r="E8" s="175"/>
      <c r="F8" s="93"/>
    </row>
    <row r="9" spans="1:6" ht="12.75" customHeight="1">
      <c r="A9" s="90" t="s">
        <v>98</v>
      </c>
      <c r="B9" s="28"/>
      <c r="C9" s="28" t="s">
        <v>99</v>
      </c>
      <c r="D9" s="28"/>
      <c r="E9" s="28"/>
      <c r="F9" s="32"/>
    </row>
    <row r="10" spans="1:6" ht="12.75" customHeight="1">
      <c r="A10" s="95"/>
      <c r="B10" s="18" t="s">
        <v>138</v>
      </c>
      <c r="C10" s="32"/>
      <c r="D10" s="27"/>
      <c r="E10" s="27"/>
      <c r="F10" s="32"/>
    </row>
    <row r="11" spans="1:6" ht="12.75" customHeight="1">
      <c r="A11" s="90"/>
      <c r="B11" s="96"/>
      <c r="C11" s="97"/>
      <c r="D11" s="27" t="s">
        <v>91</v>
      </c>
      <c r="E11" s="27"/>
      <c r="F11" s="32"/>
    </row>
    <row r="12" spans="1:6" ht="12.75" customHeight="1">
      <c r="A12" s="90"/>
      <c r="B12" s="29" t="s">
        <v>7</v>
      </c>
      <c r="C12" s="29"/>
      <c r="D12" s="29" t="s">
        <v>8</v>
      </c>
      <c r="E12" s="29"/>
      <c r="F12" s="32"/>
    </row>
    <row r="13" spans="1:6" ht="12.75" customHeight="1">
      <c r="A13" s="90"/>
      <c r="B13" s="170" t="s">
        <v>150</v>
      </c>
      <c r="C13" s="170"/>
      <c r="D13" s="32"/>
      <c r="E13" s="32"/>
      <c r="F13" s="32"/>
    </row>
    <row r="14" spans="1:6" ht="12.75" customHeight="1">
      <c r="A14" s="95"/>
      <c r="B14" s="155" t="s">
        <v>100</v>
      </c>
      <c r="C14" s="155"/>
      <c r="D14" s="19"/>
      <c r="E14" s="98" t="s">
        <v>10</v>
      </c>
      <c r="F14" s="32"/>
    </row>
    <row r="15" spans="1:5" ht="15" customHeight="1">
      <c r="A15" s="169" t="s">
        <v>137</v>
      </c>
      <c r="B15" s="169"/>
      <c r="C15" s="169"/>
      <c r="D15" s="169"/>
      <c r="E15" s="169"/>
    </row>
    <row r="16" spans="1:5" ht="15" customHeight="1">
      <c r="A16" s="169" t="s">
        <v>144</v>
      </c>
      <c r="B16" s="169"/>
      <c r="C16" s="169"/>
      <c r="D16" s="169"/>
      <c r="E16" s="169"/>
    </row>
    <row r="17" spans="1:5" ht="13.5" customHeight="1">
      <c r="A17" s="167" t="s">
        <v>12</v>
      </c>
      <c r="B17" s="167"/>
      <c r="C17" s="167"/>
      <c r="D17" s="167"/>
      <c r="E17" s="167"/>
    </row>
    <row r="18" spans="1:5" ht="12.75" customHeight="1">
      <c r="A18" s="166" t="s">
        <v>13</v>
      </c>
      <c r="B18" s="166"/>
      <c r="C18" s="166"/>
      <c r="D18" s="166"/>
      <c r="E18" s="166"/>
    </row>
    <row r="19" spans="1:5" ht="15" customHeight="1">
      <c r="A19" s="167" t="s">
        <v>135</v>
      </c>
      <c r="B19" s="167"/>
      <c r="C19" s="167"/>
      <c r="D19" s="167"/>
      <c r="E19" s="167"/>
    </row>
    <row r="20" spans="1:5" ht="12.75" customHeight="1">
      <c r="A20" s="99" t="s">
        <v>101</v>
      </c>
      <c r="B20" s="99"/>
      <c r="C20" s="99"/>
      <c r="D20" s="100"/>
      <c r="E20" s="100"/>
    </row>
    <row r="21" spans="1:5" ht="12.75" customHeight="1">
      <c r="A21" s="168" t="s">
        <v>102</v>
      </c>
      <c r="B21" s="168"/>
      <c r="C21" s="168"/>
      <c r="D21" s="168"/>
      <c r="E21" s="168"/>
    </row>
    <row r="22" spans="1:6" ht="12.75" customHeight="1">
      <c r="A22" s="162" t="s">
        <v>103</v>
      </c>
      <c r="B22" s="162"/>
      <c r="C22" s="162"/>
      <c r="D22" s="162"/>
      <c r="E22" s="162"/>
      <c r="F22" s="101"/>
    </row>
    <row r="23" spans="1:6" ht="11.25" customHeight="1">
      <c r="A23" s="162" t="s">
        <v>104</v>
      </c>
      <c r="B23" s="162"/>
      <c r="C23" s="162"/>
      <c r="D23" s="162"/>
      <c r="E23" s="162"/>
      <c r="F23" s="101"/>
    </row>
    <row r="24" spans="1:6" ht="11.25" customHeight="1">
      <c r="A24" s="162" t="s">
        <v>145</v>
      </c>
      <c r="B24" s="162"/>
      <c r="C24" s="162"/>
      <c r="D24" s="162"/>
      <c r="E24" s="162"/>
      <c r="F24" s="101"/>
    </row>
    <row r="25" spans="1:6" ht="11.25" customHeight="1">
      <c r="A25" s="171" t="s">
        <v>147</v>
      </c>
      <c r="B25" s="171"/>
      <c r="C25" s="171"/>
      <c r="D25" s="171"/>
      <c r="E25" s="171"/>
      <c r="F25" s="101"/>
    </row>
    <row r="26" spans="1:6" ht="11.25" customHeight="1">
      <c r="A26" s="172" t="s">
        <v>146</v>
      </c>
      <c r="B26" s="172"/>
      <c r="C26" s="172"/>
      <c r="D26" s="172"/>
      <c r="E26" s="172"/>
      <c r="F26" s="101"/>
    </row>
    <row r="27" spans="1:6" ht="11.25" customHeight="1">
      <c r="A27" s="172" t="s">
        <v>148</v>
      </c>
      <c r="B27" s="172"/>
      <c r="C27" s="172"/>
      <c r="D27" s="172"/>
      <c r="E27" s="172"/>
      <c r="F27" s="101"/>
    </row>
    <row r="28" spans="1:5" ht="10.5" customHeight="1">
      <c r="A28" s="41"/>
      <c r="B28" s="41"/>
      <c r="C28" s="41"/>
      <c r="D28" s="41"/>
      <c r="E28" s="41" t="s">
        <v>18</v>
      </c>
    </row>
    <row r="29" spans="1:5" ht="12.75" customHeight="1">
      <c r="A29" s="163" t="s">
        <v>19</v>
      </c>
      <c r="B29" s="163" t="s">
        <v>105</v>
      </c>
      <c r="C29" s="103" t="s">
        <v>106</v>
      </c>
      <c r="D29" s="104"/>
      <c r="E29" s="163" t="s">
        <v>107</v>
      </c>
    </row>
    <row r="30" spans="1:5" ht="33" customHeight="1">
      <c r="A30" s="164"/>
      <c r="B30" s="164"/>
      <c r="C30" s="102" t="s">
        <v>108</v>
      </c>
      <c r="D30" s="105" t="s">
        <v>109</v>
      </c>
      <c r="E30" s="165"/>
    </row>
    <row r="31" spans="1:6" ht="11.25" customHeight="1">
      <c r="A31" s="59">
        <v>1</v>
      </c>
      <c r="B31" s="59">
        <v>2</v>
      </c>
      <c r="C31" s="59">
        <v>3</v>
      </c>
      <c r="D31" s="59">
        <v>4</v>
      </c>
      <c r="E31" s="106">
        <v>5</v>
      </c>
      <c r="F31" s="107"/>
    </row>
    <row r="32" spans="1:5" ht="15.75">
      <c r="A32" s="108" t="s">
        <v>110</v>
      </c>
      <c r="B32" s="106" t="s">
        <v>111</v>
      </c>
      <c r="C32" s="151">
        <f>C33</f>
        <v>1692140</v>
      </c>
      <c r="D32" s="151">
        <f>D48</f>
        <v>51250</v>
      </c>
      <c r="E32" s="121">
        <f>C32+D32</f>
        <v>1743390</v>
      </c>
    </row>
    <row r="33" spans="1:6" ht="15" customHeight="1">
      <c r="A33" s="58" t="s">
        <v>112</v>
      </c>
      <c r="B33" s="59" t="s">
        <v>111</v>
      </c>
      <c r="C33" s="121">
        <f>C48</f>
        <v>1692140</v>
      </c>
      <c r="D33" s="126" t="s">
        <v>111</v>
      </c>
      <c r="E33" s="121">
        <f>C33</f>
        <v>1692140</v>
      </c>
      <c r="F33" s="40"/>
    </row>
    <row r="34" spans="1:6" ht="15.75">
      <c r="A34" s="58" t="s">
        <v>113</v>
      </c>
      <c r="B34" s="59" t="s">
        <v>111</v>
      </c>
      <c r="C34" s="59" t="s">
        <v>111</v>
      </c>
      <c r="D34" s="154">
        <f>D35+D40+D44+D45+D46+D47</f>
        <v>51250</v>
      </c>
      <c r="E34" s="154">
        <f>D34</f>
        <v>51250</v>
      </c>
      <c r="F34" s="40"/>
    </row>
    <row r="35" spans="1:5" ht="27">
      <c r="A35" s="110" t="s">
        <v>114</v>
      </c>
      <c r="B35" s="111">
        <v>25010000</v>
      </c>
      <c r="C35" s="59" t="s">
        <v>111</v>
      </c>
      <c r="D35" s="153">
        <f>D36+D37+D38+D39</f>
        <v>51250</v>
      </c>
      <c r="E35" s="154">
        <f>D35</f>
        <v>51250</v>
      </c>
    </row>
    <row r="36" spans="1:5" ht="26.25">
      <c r="A36" s="112" t="s">
        <v>115</v>
      </c>
      <c r="B36" s="111">
        <v>25010100</v>
      </c>
      <c r="C36" s="59" t="s">
        <v>111</v>
      </c>
      <c r="D36" s="153">
        <f>D48</f>
        <v>51250</v>
      </c>
      <c r="E36" s="154">
        <f aca="true" t="shared" si="0" ref="E36:E47">D36</f>
        <v>51250</v>
      </c>
    </row>
    <row r="37" spans="1:5" ht="25.5">
      <c r="A37" s="112" t="s">
        <v>116</v>
      </c>
      <c r="B37" s="111">
        <v>25010200</v>
      </c>
      <c r="C37" s="59" t="s">
        <v>111</v>
      </c>
      <c r="D37" s="59"/>
      <c r="E37" s="109">
        <f t="shared" si="0"/>
        <v>0</v>
      </c>
    </row>
    <row r="38" spans="1:5" ht="15.75">
      <c r="A38" s="112" t="s">
        <v>117</v>
      </c>
      <c r="B38" s="111">
        <v>25010300</v>
      </c>
      <c r="C38" s="59" t="s">
        <v>111</v>
      </c>
      <c r="D38" s="59"/>
      <c r="E38" s="109">
        <f t="shared" si="0"/>
        <v>0</v>
      </c>
    </row>
    <row r="39" spans="1:5" ht="25.5">
      <c r="A39" s="112" t="s">
        <v>118</v>
      </c>
      <c r="B39" s="111">
        <v>25010400</v>
      </c>
      <c r="C39" s="59" t="s">
        <v>111</v>
      </c>
      <c r="D39" s="59"/>
      <c r="E39" s="109">
        <f t="shared" si="0"/>
        <v>0</v>
      </c>
    </row>
    <row r="40" spans="1:5" ht="15.75">
      <c r="A40" s="110" t="s">
        <v>119</v>
      </c>
      <c r="B40" s="111">
        <v>25020000</v>
      </c>
      <c r="C40" s="59" t="s">
        <v>111</v>
      </c>
      <c r="D40" s="59">
        <f>D41+D42+D43</f>
        <v>0</v>
      </c>
      <c r="E40" s="109">
        <f t="shared" si="0"/>
        <v>0</v>
      </c>
    </row>
    <row r="41" spans="1:5" ht="15.75">
      <c r="A41" s="58" t="s">
        <v>120</v>
      </c>
      <c r="B41" s="111">
        <v>25020100</v>
      </c>
      <c r="C41" s="59" t="s">
        <v>111</v>
      </c>
      <c r="D41" s="59"/>
      <c r="E41" s="109">
        <f t="shared" si="0"/>
        <v>0</v>
      </c>
    </row>
    <row r="42" spans="1:5" ht="38.25">
      <c r="A42" s="113" t="s">
        <v>121</v>
      </c>
      <c r="B42" s="111">
        <v>25020200</v>
      </c>
      <c r="C42" s="59" t="s">
        <v>111</v>
      </c>
      <c r="D42" s="59"/>
      <c r="E42" s="109">
        <f t="shared" si="0"/>
        <v>0</v>
      </c>
    </row>
    <row r="43" spans="1:5" ht="51">
      <c r="A43" s="113" t="s">
        <v>122</v>
      </c>
      <c r="B43" s="111">
        <v>25020300</v>
      </c>
      <c r="C43" s="59" t="s">
        <v>111</v>
      </c>
      <c r="D43" s="59"/>
      <c r="E43" s="109">
        <f t="shared" si="0"/>
        <v>0</v>
      </c>
    </row>
    <row r="44" spans="1:5" ht="12.75">
      <c r="A44" s="113" t="s">
        <v>123</v>
      </c>
      <c r="B44" s="114"/>
      <c r="C44" s="59" t="s">
        <v>111</v>
      </c>
      <c r="D44" s="59"/>
      <c r="E44" s="109">
        <f t="shared" si="0"/>
        <v>0</v>
      </c>
    </row>
    <row r="45" spans="1:5" ht="12.75">
      <c r="A45" s="113" t="s">
        <v>124</v>
      </c>
      <c r="B45" s="59"/>
      <c r="C45" s="59" t="s">
        <v>111</v>
      </c>
      <c r="D45" s="59"/>
      <c r="E45" s="109">
        <f t="shared" si="0"/>
        <v>0</v>
      </c>
    </row>
    <row r="46" spans="1:5" ht="25.5">
      <c r="A46" s="115" t="s">
        <v>125</v>
      </c>
      <c r="B46" s="116"/>
      <c r="C46" s="59" t="s">
        <v>111</v>
      </c>
      <c r="D46" s="59"/>
      <c r="E46" s="109">
        <f t="shared" si="0"/>
        <v>0</v>
      </c>
    </row>
    <row r="47" spans="1:5" ht="25.5">
      <c r="A47" s="115" t="s">
        <v>126</v>
      </c>
      <c r="B47" s="116"/>
      <c r="C47" s="59" t="s">
        <v>111</v>
      </c>
      <c r="D47" s="59"/>
      <c r="E47" s="109">
        <f t="shared" si="0"/>
        <v>0</v>
      </c>
    </row>
    <row r="48" spans="1:5" ht="15.75">
      <c r="A48" s="117" t="s">
        <v>127</v>
      </c>
      <c r="B48" s="59" t="s">
        <v>111</v>
      </c>
      <c r="C48" s="121">
        <f>C49</f>
        <v>1692140</v>
      </c>
      <c r="D48" s="121">
        <f>D49+D82</f>
        <v>51250</v>
      </c>
      <c r="E48" s="121">
        <f>C48+D48</f>
        <v>1743390</v>
      </c>
    </row>
    <row r="49" spans="1:5" ht="13.5" customHeight="1">
      <c r="A49" s="118" t="s">
        <v>34</v>
      </c>
      <c r="B49" s="119">
        <v>2000</v>
      </c>
      <c r="C49" s="120">
        <f>'помісячний розпис Байрак'!O28</f>
        <v>1692140</v>
      </c>
      <c r="D49" s="120">
        <f>D55</f>
        <v>51250</v>
      </c>
      <c r="E49" s="121">
        <f>C49+D49</f>
        <v>1743390</v>
      </c>
    </row>
    <row r="50" spans="1:6" ht="15.75">
      <c r="A50" s="122" t="s">
        <v>35</v>
      </c>
      <c r="B50" s="119">
        <v>2100</v>
      </c>
      <c r="C50" s="120">
        <f>'помісячний розпис Байрак'!O29</f>
        <v>1448140</v>
      </c>
      <c r="D50" s="123"/>
      <c r="E50" s="121">
        <f>C50+D50</f>
        <v>1448140</v>
      </c>
      <c r="F50" s="124"/>
    </row>
    <row r="51" spans="1:6" ht="15.75">
      <c r="A51" s="125" t="s">
        <v>36</v>
      </c>
      <c r="B51" s="126">
        <v>2110</v>
      </c>
      <c r="C51" s="120">
        <f>'помісячний розпис Байрак'!O30</f>
        <v>1187000</v>
      </c>
      <c r="D51" s="123"/>
      <c r="E51" s="121">
        <f aca="true" t="shared" si="1" ref="E51:E109">C51+D51</f>
        <v>1187000</v>
      </c>
      <c r="F51" s="127"/>
    </row>
    <row r="52" spans="1:6" ht="15.75">
      <c r="A52" s="125" t="s">
        <v>37</v>
      </c>
      <c r="B52" s="126">
        <v>2111</v>
      </c>
      <c r="C52" s="120">
        <f>'помісячний розпис Байрак'!O31</f>
        <v>1187000</v>
      </c>
      <c r="D52" s="123"/>
      <c r="E52" s="121">
        <f t="shared" si="1"/>
        <v>1187000</v>
      </c>
      <c r="F52" s="127"/>
    </row>
    <row r="53" spans="1:5" ht="15.75">
      <c r="A53" s="125" t="s">
        <v>38</v>
      </c>
      <c r="B53" s="126">
        <v>2112</v>
      </c>
      <c r="C53" s="120">
        <f>'помісячний розпис Байрак'!O32</f>
        <v>0</v>
      </c>
      <c r="D53" s="123"/>
      <c r="E53" s="121">
        <f t="shared" si="1"/>
        <v>0</v>
      </c>
    </row>
    <row r="54" spans="1:5" ht="15.75">
      <c r="A54" s="125" t="s">
        <v>39</v>
      </c>
      <c r="B54" s="126">
        <v>2120</v>
      </c>
      <c r="C54" s="120">
        <f>'помісячний розпис Байрак'!O33</f>
        <v>261140</v>
      </c>
      <c r="D54" s="123"/>
      <c r="E54" s="121">
        <f t="shared" si="1"/>
        <v>261140</v>
      </c>
    </row>
    <row r="55" spans="1:6" ht="15.75">
      <c r="A55" s="122" t="s">
        <v>40</v>
      </c>
      <c r="B55" s="119">
        <v>2200</v>
      </c>
      <c r="C55" s="120">
        <f>'помісячний розпис Байрак'!O34</f>
        <v>243500</v>
      </c>
      <c r="D55" s="123">
        <f>D56+D58+D59</f>
        <v>51250</v>
      </c>
      <c r="E55" s="121">
        <f t="shared" si="1"/>
        <v>294750</v>
      </c>
      <c r="F55" s="127"/>
    </row>
    <row r="56" spans="1:5" ht="15.75">
      <c r="A56" s="125" t="s">
        <v>41</v>
      </c>
      <c r="B56" s="126">
        <v>2210</v>
      </c>
      <c r="C56" s="120">
        <f>'помісячний розпис Байрак'!O35</f>
        <v>5000</v>
      </c>
      <c r="D56" s="123">
        <v>1000</v>
      </c>
      <c r="E56" s="121">
        <f t="shared" si="1"/>
        <v>6000</v>
      </c>
    </row>
    <row r="57" spans="1:5" ht="15.75">
      <c r="A57" s="125" t="s">
        <v>42</v>
      </c>
      <c r="B57" s="126">
        <v>2220</v>
      </c>
      <c r="C57" s="120">
        <f>'помісячний розпис Байрак'!O36</f>
        <v>0</v>
      </c>
      <c r="D57" s="123"/>
      <c r="E57" s="121">
        <f t="shared" si="1"/>
        <v>0</v>
      </c>
    </row>
    <row r="58" spans="1:6" ht="15.75">
      <c r="A58" s="125" t="s">
        <v>43</v>
      </c>
      <c r="B58" s="126">
        <v>2230</v>
      </c>
      <c r="C58" s="120">
        <f>'помісячний розпис Байрак'!O37</f>
        <v>5000</v>
      </c>
      <c r="D58" s="123">
        <v>50000</v>
      </c>
      <c r="E58" s="121">
        <f t="shared" si="1"/>
        <v>55000</v>
      </c>
      <c r="F58" s="124"/>
    </row>
    <row r="59" spans="1:5" ht="15.75">
      <c r="A59" s="125" t="s">
        <v>44</v>
      </c>
      <c r="B59" s="126">
        <v>2240</v>
      </c>
      <c r="C59" s="120">
        <f>'помісячний розпис Байрак'!O38</f>
        <v>12000</v>
      </c>
      <c r="D59" s="123">
        <v>250</v>
      </c>
      <c r="E59" s="121">
        <f t="shared" si="1"/>
        <v>12250</v>
      </c>
    </row>
    <row r="60" spans="1:6" s="128" customFormat="1" ht="15.75">
      <c r="A60" s="125" t="s">
        <v>45</v>
      </c>
      <c r="B60" s="126">
        <v>2250</v>
      </c>
      <c r="C60" s="120">
        <f>'помісячний розпис Байрак'!O39</f>
        <v>5000</v>
      </c>
      <c r="D60" s="121"/>
      <c r="E60" s="121">
        <f t="shared" si="1"/>
        <v>5000</v>
      </c>
      <c r="F60" s="91"/>
    </row>
    <row r="61" spans="1:6" s="128" customFormat="1" ht="11.25" customHeight="1">
      <c r="A61" s="129" t="s">
        <v>46</v>
      </c>
      <c r="B61" s="126">
        <v>2260</v>
      </c>
      <c r="C61" s="120">
        <f>'помісячний розпис Байрак'!O40</f>
        <v>0</v>
      </c>
      <c r="D61" s="121"/>
      <c r="E61" s="121">
        <f t="shared" si="1"/>
        <v>0</v>
      </c>
      <c r="F61" s="91"/>
    </row>
    <row r="62" spans="1:6" s="128" customFormat="1" ht="15.75">
      <c r="A62" s="125" t="s">
        <v>47</v>
      </c>
      <c r="B62" s="126">
        <v>2270</v>
      </c>
      <c r="C62" s="120">
        <f>'помісячний розпис Байрак'!O41</f>
        <v>216500</v>
      </c>
      <c r="D62" s="121"/>
      <c r="E62" s="121">
        <f t="shared" si="1"/>
        <v>216500</v>
      </c>
      <c r="F62" s="91"/>
    </row>
    <row r="63" spans="1:6" ht="15.75">
      <c r="A63" s="125" t="s">
        <v>48</v>
      </c>
      <c r="B63" s="126">
        <v>2271</v>
      </c>
      <c r="C63" s="120">
        <f>'помісячний розпис Байрак'!O42</f>
        <v>0</v>
      </c>
      <c r="D63" s="123"/>
      <c r="E63" s="121">
        <f t="shared" si="1"/>
        <v>0</v>
      </c>
      <c r="F63" s="124"/>
    </row>
    <row r="64" spans="1:6" ht="15.75">
      <c r="A64" s="125" t="s">
        <v>49</v>
      </c>
      <c r="B64" s="126">
        <v>2272</v>
      </c>
      <c r="C64" s="120">
        <f>'помісячний розпис Байрак'!O43</f>
        <v>0</v>
      </c>
      <c r="D64" s="123"/>
      <c r="E64" s="121">
        <f t="shared" si="1"/>
        <v>0</v>
      </c>
      <c r="F64" s="124"/>
    </row>
    <row r="65" spans="1:6" ht="15.75">
      <c r="A65" s="125" t="s">
        <v>50</v>
      </c>
      <c r="B65" s="126">
        <v>2273</v>
      </c>
      <c r="C65" s="120">
        <f>'помісячний розпис Байрак'!O44</f>
        <v>35500</v>
      </c>
      <c r="D65" s="123"/>
      <c r="E65" s="121">
        <f t="shared" si="1"/>
        <v>35500</v>
      </c>
      <c r="F65" s="124"/>
    </row>
    <row r="66" spans="1:5" ht="15.75">
      <c r="A66" s="125" t="s">
        <v>51</v>
      </c>
      <c r="B66" s="126">
        <v>2274</v>
      </c>
      <c r="C66" s="120">
        <f>'помісячний розпис Байрак'!O45</f>
        <v>181000</v>
      </c>
      <c r="D66" s="123"/>
      <c r="E66" s="121">
        <f t="shared" si="1"/>
        <v>181000</v>
      </c>
    </row>
    <row r="67" spans="1:5" ht="15.75">
      <c r="A67" s="125" t="s">
        <v>52</v>
      </c>
      <c r="B67" s="126">
        <v>2275</v>
      </c>
      <c r="C67" s="120">
        <f>'помісячний розпис Байрак'!O46</f>
        <v>0</v>
      </c>
      <c r="D67" s="123"/>
      <c r="E67" s="121">
        <f t="shared" si="1"/>
        <v>0</v>
      </c>
    </row>
    <row r="68" spans="1:5" ht="15.75">
      <c r="A68" s="125" t="s">
        <v>142</v>
      </c>
      <c r="B68" s="126">
        <v>2276</v>
      </c>
      <c r="C68" s="120"/>
      <c r="D68" s="123"/>
      <c r="E68" s="121"/>
    </row>
    <row r="69" spans="1:6" s="128" customFormat="1" ht="13.5" customHeight="1">
      <c r="A69" s="125" t="s">
        <v>53</v>
      </c>
      <c r="B69" s="126">
        <v>2280</v>
      </c>
      <c r="C69" s="120">
        <f>'помісячний розпис Байрак'!O48</f>
        <v>0</v>
      </c>
      <c r="D69" s="121"/>
      <c r="E69" s="121">
        <f t="shared" si="1"/>
        <v>0</v>
      </c>
      <c r="F69" s="91"/>
    </row>
    <row r="70" spans="1:6" s="128" customFormat="1" ht="31.5">
      <c r="A70" s="125" t="s">
        <v>54</v>
      </c>
      <c r="B70" s="126">
        <v>2281</v>
      </c>
      <c r="C70" s="120">
        <f>'помісячний розпис Байрак'!O49</f>
        <v>0</v>
      </c>
      <c r="D70" s="121"/>
      <c r="E70" s="121">
        <f t="shared" si="1"/>
        <v>0</v>
      </c>
      <c r="F70" s="91"/>
    </row>
    <row r="71" spans="1:6" s="128" customFormat="1" ht="31.5">
      <c r="A71" s="125" t="s">
        <v>55</v>
      </c>
      <c r="B71" s="126">
        <v>2282</v>
      </c>
      <c r="C71" s="120">
        <f>'помісячний розпис Байрак'!O50</f>
        <v>0</v>
      </c>
      <c r="D71" s="121"/>
      <c r="E71" s="121">
        <f t="shared" si="1"/>
        <v>0</v>
      </c>
      <c r="F71" s="91"/>
    </row>
    <row r="72" spans="1:5" ht="15.75">
      <c r="A72" s="122" t="s">
        <v>56</v>
      </c>
      <c r="B72" s="119">
        <v>2400</v>
      </c>
      <c r="C72" s="120">
        <f>'помісячний розпис Байрак'!O51</f>
        <v>0</v>
      </c>
      <c r="D72" s="123"/>
      <c r="E72" s="121">
        <f t="shared" si="1"/>
        <v>0</v>
      </c>
    </row>
    <row r="73" spans="1:6" s="128" customFormat="1" ht="15.75">
      <c r="A73" s="125" t="s">
        <v>57</v>
      </c>
      <c r="B73" s="126">
        <v>2410</v>
      </c>
      <c r="C73" s="120">
        <f>'помісячний розпис Байрак'!O52</f>
        <v>0</v>
      </c>
      <c r="D73" s="123"/>
      <c r="E73" s="121">
        <f t="shared" si="1"/>
        <v>0</v>
      </c>
      <c r="F73" s="91"/>
    </row>
    <row r="74" spans="1:6" s="128" customFormat="1" ht="15.75">
      <c r="A74" s="125" t="s">
        <v>58</v>
      </c>
      <c r="B74" s="126">
        <v>2420</v>
      </c>
      <c r="C74" s="120">
        <f>'помісячний розпис Байрак'!O53</f>
        <v>0</v>
      </c>
      <c r="D74" s="123"/>
      <c r="E74" s="121">
        <f t="shared" si="1"/>
        <v>0</v>
      </c>
      <c r="F74" s="91"/>
    </row>
    <row r="75" spans="1:5" ht="15.75">
      <c r="A75" s="122" t="s">
        <v>59</v>
      </c>
      <c r="B75" s="119">
        <v>2600</v>
      </c>
      <c r="C75" s="120">
        <f>'помісячний розпис Байрак'!O54</f>
        <v>0</v>
      </c>
      <c r="D75" s="123"/>
      <c r="E75" s="121">
        <f t="shared" si="1"/>
        <v>0</v>
      </c>
    </row>
    <row r="76" spans="1:6" s="128" customFormat="1" ht="31.5">
      <c r="A76" s="125" t="s">
        <v>60</v>
      </c>
      <c r="B76" s="126">
        <v>2610</v>
      </c>
      <c r="C76" s="120">
        <f>'помісячний розпис Байрак'!O55</f>
        <v>0</v>
      </c>
      <c r="D76" s="121"/>
      <c r="E76" s="121">
        <f t="shared" si="1"/>
        <v>0</v>
      </c>
      <c r="F76" s="127"/>
    </row>
    <row r="77" spans="1:6" s="128" customFormat="1" ht="16.5" customHeight="1">
      <c r="A77" s="129" t="s">
        <v>61</v>
      </c>
      <c r="B77" s="126">
        <v>2620</v>
      </c>
      <c r="C77" s="120">
        <f>'помісячний розпис Байрак'!O56</f>
        <v>0</v>
      </c>
      <c r="D77" s="121"/>
      <c r="E77" s="121">
        <f t="shared" si="1"/>
        <v>0</v>
      </c>
      <c r="F77" s="127"/>
    </row>
    <row r="78" spans="1:6" s="128" customFormat="1" ht="31.5">
      <c r="A78" s="129" t="s">
        <v>62</v>
      </c>
      <c r="B78" s="126">
        <v>2630</v>
      </c>
      <c r="C78" s="120">
        <f>'помісячний розпис Байрак'!O57</f>
        <v>0</v>
      </c>
      <c r="D78" s="121"/>
      <c r="E78" s="121">
        <f t="shared" si="1"/>
        <v>0</v>
      </c>
      <c r="F78" s="91"/>
    </row>
    <row r="79" spans="1:6" s="131" customFormat="1" ht="15" customHeight="1">
      <c r="A79" s="122" t="s">
        <v>63</v>
      </c>
      <c r="B79" s="119">
        <v>2700</v>
      </c>
      <c r="C79" s="120">
        <f>'помісячний розпис Байрак'!O58</f>
        <v>0</v>
      </c>
      <c r="D79" s="130"/>
      <c r="E79" s="130">
        <f t="shared" si="1"/>
        <v>0</v>
      </c>
      <c r="F79" s="127"/>
    </row>
    <row r="80" spans="1:6" s="128" customFormat="1" ht="15.75">
      <c r="A80" s="125" t="s">
        <v>64</v>
      </c>
      <c r="B80" s="126">
        <v>2710</v>
      </c>
      <c r="C80" s="120">
        <f>'помісячний розпис Байрак'!O59</f>
        <v>0</v>
      </c>
      <c r="D80" s="121"/>
      <c r="E80" s="121">
        <f t="shared" si="1"/>
        <v>0</v>
      </c>
      <c r="F80" s="91"/>
    </row>
    <row r="81" spans="1:5" ht="15.75">
      <c r="A81" s="125" t="s">
        <v>65</v>
      </c>
      <c r="B81" s="126">
        <v>2720</v>
      </c>
      <c r="C81" s="120">
        <f>'помісячний розпис Байрак'!O60</f>
        <v>0</v>
      </c>
      <c r="D81" s="123"/>
      <c r="E81" s="121">
        <f t="shared" si="1"/>
        <v>0</v>
      </c>
    </row>
    <row r="82" spans="1:6" s="128" customFormat="1" ht="15.75">
      <c r="A82" s="125" t="s">
        <v>66</v>
      </c>
      <c r="B82" s="126">
        <v>2730</v>
      </c>
      <c r="C82" s="120">
        <f>'помісячний розпис Байрак'!O61</f>
        <v>0</v>
      </c>
      <c r="D82" s="121"/>
      <c r="E82" s="121">
        <f t="shared" si="1"/>
        <v>0</v>
      </c>
      <c r="F82" s="91"/>
    </row>
    <row r="83" spans="1:6" s="131" customFormat="1" ht="15.75">
      <c r="A83" s="122" t="s">
        <v>67</v>
      </c>
      <c r="B83" s="119">
        <v>2800</v>
      </c>
      <c r="C83" s="120">
        <f>'помісячний розпис Байрак'!O62</f>
        <v>500</v>
      </c>
      <c r="D83" s="130"/>
      <c r="E83" s="121">
        <f t="shared" si="1"/>
        <v>500</v>
      </c>
      <c r="F83" s="127"/>
    </row>
    <row r="84" spans="1:5" ht="15" customHeight="1">
      <c r="A84" s="118" t="s">
        <v>69</v>
      </c>
      <c r="B84" s="119">
        <v>3000</v>
      </c>
      <c r="C84" s="120">
        <f>'помісячний розпис Байрак'!O63</f>
        <v>0</v>
      </c>
      <c r="D84" s="123"/>
      <c r="E84" s="121">
        <f t="shared" si="1"/>
        <v>0</v>
      </c>
    </row>
    <row r="85" spans="1:5" ht="15.75">
      <c r="A85" s="122" t="s">
        <v>70</v>
      </c>
      <c r="B85" s="119">
        <v>3100</v>
      </c>
      <c r="C85" s="120">
        <f>'помісячний розпис Байрак'!O64</f>
        <v>0</v>
      </c>
      <c r="D85" s="123"/>
      <c r="E85" s="121">
        <f t="shared" si="1"/>
        <v>0</v>
      </c>
    </row>
    <row r="86" spans="1:6" s="128" customFormat="1" ht="16.5" customHeight="1">
      <c r="A86" s="132" t="s">
        <v>71</v>
      </c>
      <c r="B86" s="126">
        <v>3110</v>
      </c>
      <c r="C86" s="120">
        <f>'помісячний розпис Байрак'!O65</f>
        <v>0</v>
      </c>
      <c r="D86" s="121"/>
      <c r="E86" s="121">
        <f t="shared" si="1"/>
        <v>0</v>
      </c>
      <c r="F86" s="91"/>
    </row>
    <row r="87" spans="1:6" s="128" customFormat="1" ht="15.75">
      <c r="A87" s="125" t="s">
        <v>72</v>
      </c>
      <c r="B87" s="126">
        <v>3120</v>
      </c>
      <c r="C87" s="120">
        <f>'помісячний розпис Байрак'!O66</f>
        <v>0</v>
      </c>
      <c r="D87" s="121"/>
      <c r="E87" s="121">
        <f t="shared" si="1"/>
        <v>0</v>
      </c>
      <c r="F87" s="127"/>
    </row>
    <row r="88" spans="1:6" s="128" customFormat="1" ht="15.75">
      <c r="A88" s="129" t="s">
        <v>73</v>
      </c>
      <c r="B88" s="126">
        <v>3121</v>
      </c>
      <c r="C88" s="120">
        <f>'помісячний розпис Байрак'!O67</f>
        <v>0</v>
      </c>
      <c r="D88" s="121"/>
      <c r="E88" s="121">
        <f t="shared" si="1"/>
        <v>0</v>
      </c>
      <c r="F88" s="133"/>
    </row>
    <row r="89" spans="1:6" s="128" customFormat="1" ht="15.75">
      <c r="A89" s="129" t="s">
        <v>74</v>
      </c>
      <c r="B89" s="126">
        <v>3122</v>
      </c>
      <c r="C89" s="120">
        <f>'помісячний розпис Байрак'!O68</f>
        <v>0</v>
      </c>
      <c r="D89" s="121"/>
      <c r="E89" s="121">
        <f t="shared" si="1"/>
        <v>0</v>
      </c>
      <c r="F89" s="91"/>
    </row>
    <row r="90" spans="1:6" s="128" customFormat="1" ht="15.75">
      <c r="A90" s="125" t="s">
        <v>75</v>
      </c>
      <c r="B90" s="126">
        <v>3130</v>
      </c>
      <c r="C90" s="120">
        <f>'помісячний розпис Байрак'!O69</f>
        <v>0</v>
      </c>
      <c r="D90" s="121"/>
      <c r="E90" s="121">
        <f t="shared" si="1"/>
        <v>0</v>
      </c>
      <c r="F90" s="91"/>
    </row>
    <row r="91" spans="1:6" s="128" customFormat="1" ht="15.75">
      <c r="A91" s="125" t="s">
        <v>76</v>
      </c>
      <c r="B91" s="126">
        <v>3131</v>
      </c>
      <c r="C91" s="120">
        <f>'помісячний розпис Байрак'!O70</f>
        <v>0</v>
      </c>
      <c r="D91" s="121"/>
      <c r="E91" s="121">
        <f t="shared" si="1"/>
        <v>0</v>
      </c>
      <c r="F91" s="91"/>
    </row>
    <row r="92" spans="1:6" s="128" customFormat="1" ht="15.75">
      <c r="A92" s="132" t="s">
        <v>77</v>
      </c>
      <c r="B92" s="126">
        <v>3132</v>
      </c>
      <c r="C92" s="120">
        <f>'помісячний розпис Байрак'!O71</f>
        <v>0</v>
      </c>
      <c r="D92" s="121"/>
      <c r="E92" s="121">
        <f t="shared" si="1"/>
        <v>0</v>
      </c>
      <c r="F92" s="91"/>
    </row>
    <row r="93" spans="1:6" s="128" customFormat="1" ht="15.75">
      <c r="A93" s="132" t="s">
        <v>78</v>
      </c>
      <c r="B93" s="126">
        <v>3140</v>
      </c>
      <c r="C93" s="120">
        <f>'помісячний розпис Байрак'!O72</f>
        <v>0</v>
      </c>
      <c r="D93" s="121"/>
      <c r="E93" s="121">
        <f t="shared" si="1"/>
        <v>0</v>
      </c>
      <c r="F93" s="91"/>
    </row>
    <row r="94" spans="1:6" s="128" customFormat="1" ht="15.75">
      <c r="A94" s="132" t="s">
        <v>79</v>
      </c>
      <c r="B94" s="126">
        <v>3141</v>
      </c>
      <c r="C94" s="120">
        <f>'помісячний розпис Байрак'!O73</f>
        <v>0</v>
      </c>
      <c r="D94" s="121"/>
      <c r="E94" s="121">
        <f t="shared" si="1"/>
        <v>0</v>
      </c>
      <c r="F94" s="91"/>
    </row>
    <row r="95" spans="1:6" s="128" customFormat="1" ht="15.75">
      <c r="A95" s="132" t="s">
        <v>80</v>
      </c>
      <c r="B95" s="126">
        <v>3142</v>
      </c>
      <c r="C95" s="120">
        <f>'помісячний розпис Байрак'!O74</f>
        <v>0</v>
      </c>
      <c r="D95" s="121"/>
      <c r="E95" s="121">
        <f t="shared" si="1"/>
        <v>0</v>
      </c>
      <c r="F95" s="91"/>
    </row>
    <row r="96" spans="1:6" s="128" customFormat="1" ht="15.75">
      <c r="A96" s="132" t="s">
        <v>81</v>
      </c>
      <c r="B96" s="126">
        <v>3143</v>
      </c>
      <c r="C96" s="120">
        <f>'помісячний розпис Байрак'!O75</f>
        <v>0</v>
      </c>
      <c r="D96" s="121"/>
      <c r="E96" s="121">
        <f t="shared" si="1"/>
        <v>0</v>
      </c>
      <c r="F96" s="91"/>
    </row>
    <row r="97" spans="1:6" s="128" customFormat="1" ht="15.75">
      <c r="A97" s="125" t="s">
        <v>82</v>
      </c>
      <c r="B97" s="126">
        <v>3150</v>
      </c>
      <c r="C97" s="120">
        <f>'помісячний розпис Байрак'!O76</f>
        <v>0</v>
      </c>
      <c r="D97" s="123"/>
      <c r="E97" s="121">
        <f t="shared" si="1"/>
        <v>0</v>
      </c>
      <c r="F97" s="91"/>
    </row>
    <row r="98" spans="1:6" s="128" customFormat="1" ht="15.75">
      <c r="A98" s="125" t="s">
        <v>83</v>
      </c>
      <c r="B98" s="126">
        <v>3160</v>
      </c>
      <c r="C98" s="120">
        <f>'помісячний розпис Байрак'!O77</f>
        <v>0</v>
      </c>
      <c r="D98" s="123"/>
      <c r="E98" s="121">
        <f t="shared" si="1"/>
        <v>0</v>
      </c>
      <c r="F98" s="91"/>
    </row>
    <row r="99" spans="1:6" ht="15.75">
      <c r="A99" s="122" t="s">
        <v>84</v>
      </c>
      <c r="B99" s="119">
        <v>3200</v>
      </c>
      <c r="C99" s="120" t="e">
        <f>#REF!</f>
        <v>#REF!</v>
      </c>
      <c r="D99" s="123"/>
      <c r="E99" s="121" t="e">
        <f t="shared" si="1"/>
        <v>#REF!</v>
      </c>
      <c r="F99" s="124"/>
    </row>
    <row r="100" spans="1:5" ht="15.75">
      <c r="A100" s="58" t="s">
        <v>85</v>
      </c>
      <c r="B100" s="126">
        <v>3210</v>
      </c>
      <c r="C100" s="120" t="e">
        <f>#REF!</f>
        <v>#REF!</v>
      </c>
      <c r="D100" s="123"/>
      <c r="E100" s="121" t="e">
        <f t="shared" si="1"/>
        <v>#REF!</v>
      </c>
    </row>
    <row r="101" spans="1:5" ht="15" customHeight="1">
      <c r="A101" s="129" t="s">
        <v>86</v>
      </c>
      <c r="B101" s="126">
        <v>3220</v>
      </c>
      <c r="C101" s="120" t="e">
        <f>#REF!</f>
        <v>#REF!</v>
      </c>
      <c r="D101" s="123"/>
      <c r="E101" s="121" t="e">
        <f t="shared" si="1"/>
        <v>#REF!</v>
      </c>
    </row>
    <row r="102" spans="1:5" ht="31.5">
      <c r="A102" s="125" t="s">
        <v>87</v>
      </c>
      <c r="B102" s="126">
        <v>3230</v>
      </c>
      <c r="C102" s="120" t="e">
        <f>#REF!</f>
        <v>#REF!</v>
      </c>
      <c r="D102" s="123"/>
      <c r="E102" s="121" t="e">
        <f t="shared" si="1"/>
        <v>#REF!</v>
      </c>
    </row>
    <row r="103" spans="1:5" ht="13.5" customHeight="1">
      <c r="A103" s="125" t="s">
        <v>88</v>
      </c>
      <c r="B103" s="126">
        <v>3240</v>
      </c>
      <c r="C103" s="120" t="e">
        <f>#REF!</f>
        <v>#REF!</v>
      </c>
      <c r="D103" s="123"/>
      <c r="E103" s="121" t="e">
        <f t="shared" si="1"/>
        <v>#REF!</v>
      </c>
    </row>
    <row r="104" spans="1:5" ht="13.5" customHeight="1">
      <c r="A104" s="134" t="s">
        <v>128</v>
      </c>
      <c r="B104" s="135">
        <v>4110</v>
      </c>
      <c r="C104" s="120">
        <v>0</v>
      </c>
      <c r="D104" s="136"/>
      <c r="E104" s="121">
        <f t="shared" si="1"/>
        <v>0</v>
      </c>
    </row>
    <row r="105" spans="1:5" ht="13.5" customHeight="1">
      <c r="A105" s="137" t="s">
        <v>129</v>
      </c>
      <c r="B105" s="126">
        <v>4111</v>
      </c>
      <c r="C105" s="120">
        <v>0</v>
      </c>
      <c r="D105" s="123"/>
      <c r="E105" s="121">
        <f t="shared" si="1"/>
        <v>0</v>
      </c>
    </row>
    <row r="106" spans="1:5" ht="13.5" customHeight="1">
      <c r="A106" s="125" t="s">
        <v>130</v>
      </c>
      <c r="B106" s="126">
        <v>4112</v>
      </c>
      <c r="C106" s="120">
        <v>0</v>
      </c>
      <c r="D106" s="123"/>
      <c r="E106" s="121">
        <f t="shared" si="1"/>
        <v>0</v>
      </c>
    </row>
    <row r="107" spans="1:5" ht="13.5" customHeight="1">
      <c r="A107" s="125" t="s">
        <v>131</v>
      </c>
      <c r="B107" s="126">
        <v>4113</v>
      </c>
      <c r="C107" s="120">
        <v>0</v>
      </c>
      <c r="D107" s="123"/>
      <c r="E107" s="121">
        <f t="shared" si="1"/>
        <v>0</v>
      </c>
    </row>
    <row r="108" spans="1:6" s="131" customFormat="1" ht="13.5" customHeight="1">
      <c r="A108" s="122" t="s">
        <v>132</v>
      </c>
      <c r="B108" s="119">
        <v>4210</v>
      </c>
      <c r="C108" s="120">
        <v>0</v>
      </c>
      <c r="D108" s="138"/>
      <c r="E108" s="121">
        <f t="shared" si="1"/>
        <v>0</v>
      </c>
      <c r="F108" s="127"/>
    </row>
    <row r="109" spans="1:6" ht="15.75">
      <c r="A109" s="139" t="s">
        <v>68</v>
      </c>
      <c r="B109" s="140">
        <v>9000</v>
      </c>
      <c r="C109" s="120">
        <v>0</v>
      </c>
      <c r="D109" s="141"/>
      <c r="E109" s="121">
        <f t="shared" si="1"/>
        <v>0</v>
      </c>
      <c r="F109" s="133"/>
    </row>
    <row r="110" spans="1:5" ht="13.5" customHeight="1">
      <c r="A110" s="161" t="s">
        <v>133</v>
      </c>
      <c r="B110" s="161"/>
      <c r="C110" s="161"/>
      <c r="D110" s="161"/>
      <c r="E110" s="161"/>
    </row>
    <row r="111" spans="1:6" ht="12.75">
      <c r="A111" s="142"/>
      <c r="B111" s="142"/>
      <c r="C111" s="1"/>
      <c r="D111" s="1"/>
      <c r="E111" s="1"/>
      <c r="F111" s="143"/>
    </row>
    <row r="112" spans="1:5" ht="13.5" customHeight="1">
      <c r="A112" s="144" t="s">
        <v>90</v>
      </c>
      <c r="B112" s="145"/>
      <c r="C112" s="73"/>
      <c r="D112" s="73" t="s">
        <v>136</v>
      </c>
      <c r="E112" s="146"/>
    </row>
    <row r="113" spans="1:5" ht="12" customHeight="1">
      <c r="A113" s="144"/>
      <c r="B113" s="147" t="s">
        <v>7</v>
      </c>
      <c r="C113" s="147"/>
      <c r="D113" s="147" t="s">
        <v>8</v>
      </c>
      <c r="E113" s="147"/>
    </row>
    <row r="114" spans="1:5" ht="26.25">
      <c r="A114" s="148" t="s">
        <v>140</v>
      </c>
      <c r="B114" s="145"/>
      <c r="C114" s="73"/>
      <c r="D114" s="73" t="s">
        <v>141</v>
      </c>
      <c r="E114" s="146"/>
    </row>
    <row r="115" spans="1:5" ht="12" customHeight="1">
      <c r="A115" s="45" t="s">
        <v>151</v>
      </c>
      <c r="B115" s="147" t="s">
        <v>7</v>
      </c>
      <c r="C115" s="147"/>
      <c r="D115" s="147" t="s">
        <v>8</v>
      </c>
      <c r="E115" s="147"/>
    </row>
    <row r="116" ht="12.75">
      <c r="A116" s="76" t="s">
        <v>134</v>
      </c>
    </row>
    <row r="117" ht="15.75">
      <c r="A117" s="149" t="s">
        <v>10</v>
      </c>
    </row>
    <row r="118" spans="1:4" ht="12.75">
      <c r="A118" s="150"/>
      <c r="C118" s="41"/>
      <c r="D118" s="41"/>
    </row>
    <row r="123" spans="1:6" ht="12.75">
      <c r="A123" s="93"/>
      <c r="B123" s="93"/>
      <c r="C123" s="93"/>
      <c r="D123" s="93"/>
      <c r="E123" s="93"/>
      <c r="F123" s="93"/>
    </row>
    <row r="124" spans="1:6" ht="12.75">
      <c r="A124" s="93"/>
      <c r="B124" s="93"/>
      <c r="C124" s="93"/>
      <c r="D124" s="93"/>
      <c r="E124" s="93"/>
      <c r="F124" s="93"/>
    </row>
    <row r="125" spans="1:6" ht="12.75">
      <c r="A125" s="93"/>
      <c r="B125" s="93"/>
      <c r="C125" s="93"/>
      <c r="D125" s="93"/>
      <c r="E125" s="93"/>
      <c r="F125" s="93"/>
    </row>
    <row r="126" spans="1:6" ht="12.75">
      <c r="A126" s="93"/>
      <c r="B126" s="93"/>
      <c r="C126" s="93"/>
      <c r="D126" s="93"/>
      <c r="E126" s="93"/>
      <c r="F126" s="93"/>
    </row>
    <row r="127" spans="1:6" ht="12.75">
      <c r="A127" s="93"/>
      <c r="B127" s="93"/>
      <c r="C127" s="93"/>
      <c r="D127" s="93"/>
      <c r="E127" s="93"/>
      <c r="F127" s="93"/>
    </row>
    <row r="128" spans="1:6" ht="12.75">
      <c r="A128" s="93"/>
      <c r="B128" s="93"/>
      <c r="C128" s="93"/>
      <c r="D128" s="93"/>
      <c r="E128" s="93"/>
      <c r="F128" s="93"/>
    </row>
    <row r="129" spans="1:6" ht="12.75">
      <c r="A129" s="93"/>
      <c r="B129" s="93"/>
      <c r="C129" s="93"/>
      <c r="D129" s="93"/>
      <c r="E129" s="93"/>
      <c r="F129" s="93"/>
    </row>
    <row r="130" spans="1:6" ht="12.75">
      <c r="A130" s="93"/>
      <c r="B130" s="93"/>
      <c r="C130" s="93"/>
      <c r="D130" s="93"/>
      <c r="E130" s="93"/>
      <c r="F130" s="93"/>
    </row>
    <row r="131" spans="1:6" ht="12.75">
      <c r="A131" s="93"/>
      <c r="B131" s="93"/>
      <c r="C131" s="93"/>
      <c r="D131" s="93"/>
      <c r="E131" s="93"/>
      <c r="F131" s="93"/>
    </row>
    <row r="132" spans="1:6" ht="12.75">
      <c r="A132" s="93"/>
      <c r="B132" s="93"/>
      <c r="C132" s="93"/>
      <c r="D132" s="93"/>
      <c r="E132" s="93"/>
      <c r="F132" s="93"/>
    </row>
    <row r="133" spans="1:6" ht="12.75">
      <c r="A133" s="93"/>
      <c r="B133" s="93"/>
      <c r="C133" s="93"/>
      <c r="D133" s="93"/>
      <c r="E133" s="93"/>
      <c r="F133" s="93"/>
    </row>
    <row r="134" spans="1:6" ht="12.75">
      <c r="A134" s="93"/>
      <c r="B134" s="93"/>
      <c r="C134" s="93"/>
      <c r="D134" s="93"/>
      <c r="E134" s="93"/>
      <c r="F134" s="93"/>
    </row>
    <row r="135" spans="1:6" ht="12.75">
      <c r="A135" s="93"/>
      <c r="B135" s="93"/>
      <c r="C135" s="93"/>
      <c r="D135" s="93"/>
      <c r="E135" s="93"/>
      <c r="F135" s="93"/>
    </row>
    <row r="136" spans="1:6" ht="12.75">
      <c r="A136" s="93"/>
      <c r="B136" s="93"/>
      <c r="C136" s="93"/>
      <c r="D136" s="93"/>
      <c r="E136" s="93"/>
      <c r="F136" s="93"/>
    </row>
    <row r="137" spans="1:6" ht="12.75">
      <c r="A137" s="93"/>
      <c r="B137" s="93"/>
      <c r="C137" s="93"/>
      <c r="D137" s="93"/>
      <c r="E137" s="93"/>
      <c r="F137" s="93"/>
    </row>
    <row r="138" spans="1:6" ht="12.75">
      <c r="A138" s="93"/>
      <c r="B138" s="93"/>
      <c r="C138" s="93"/>
      <c r="D138" s="93"/>
      <c r="E138" s="93"/>
      <c r="F138" s="93"/>
    </row>
    <row r="139" spans="1:6" ht="12.75">
      <c r="A139" s="93"/>
      <c r="B139" s="93"/>
      <c r="C139" s="93"/>
      <c r="D139" s="93"/>
      <c r="E139" s="93"/>
      <c r="F139" s="93"/>
    </row>
    <row r="140" spans="1:6" ht="12.75">
      <c r="A140" s="93"/>
      <c r="B140" s="93"/>
      <c r="C140" s="93"/>
      <c r="D140" s="93"/>
      <c r="E140" s="93"/>
      <c r="F140" s="93"/>
    </row>
    <row r="141" spans="1:6" ht="12.75">
      <c r="A141" s="93"/>
      <c r="B141" s="93"/>
      <c r="C141" s="93"/>
      <c r="D141" s="93"/>
      <c r="E141" s="93"/>
      <c r="F141" s="93"/>
    </row>
    <row r="142" spans="1:6" ht="12.75">
      <c r="A142" s="93"/>
      <c r="B142" s="93"/>
      <c r="C142" s="93"/>
      <c r="D142" s="93"/>
      <c r="E142" s="93"/>
      <c r="F142" s="93"/>
    </row>
    <row r="143" spans="1:6" ht="12.75">
      <c r="A143" s="93"/>
      <c r="B143" s="93"/>
      <c r="C143" s="93"/>
      <c r="D143" s="93"/>
      <c r="E143" s="93"/>
      <c r="F143" s="93"/>
    </row>
    <row r="144" spans="1:6" ht="12.75">
      <c r="A144" s="93"/>
      <c r="B144" s="93"/>
      <c r="C144" s="93"/>
      <c r="D144" s="93"/>
      <c r="E144" s="93"/>
      <c r="F144" s="93"/>
    </row>
    <row r="145" spans="1:6" ht="12.75">
      <c r="A145" s="93"/>
      <c r="B145" s="93"/>
      <c r="C145" s="93"/>
      <c r="D145" s="93"/>
      <c r="E145" s="93"/>
      <c r="F145" s="93"/>
    </row>
    <row r="146" spans="1:6" ht="12.75">
      <c r="A146" s="93"/>
      <c r="B146" s="93"/>
      <c r="C146" s="93"/>
      <c r="D146" s="93"/>
      <c r="E146" s="93"/>
      <c r="F146" s="93"/>
    </row>
    <row r="147" spans="1:6" ht="12.75">
      <c r="A147" s="93"/>
      <c r="B147" s="93"/>
      <c r="C147" s="93"/>
      <c r="D147" s="93"/>
      <c r="E147" s="93"/>
      <c r="F147" s="93"/>
    </row>
    <row r="148" spans="1:6" ht="12.75">
      <c r="A148" s="93"/>
      <c r="B148" s="93"/>
      <c r="C148" s="93"/>
      <c r="D148" s="93"/>
      <c r="E148" s="93"/>
      <c r="F148" s="93"/>
    </row>
    <row r="149" spans="1:6" ht="12.75">
      <c r="A149" s="93"/>
      <c r="B149" s="93"/>
      <c r="C149" s="93"/>
      <c r="D149" s="93"/>
      <c r="E149" s="93"/>
      <c r="F149" s="93"/>
    </row>
    <row r="150" spans="1:6" ht="12.75">
      <c r="A150" s="93"/>
      <c r="B150" s="93"/>
      <c r="C150" s="93"/>
      <c r="D150" s="93"/>
      <c r="E150" s="93"/>
      <c r="F150" s="93"/>
    </row>
    <row r="151" spans="1:6" ht="12.75">
      <c r="A151" s="93"/>
      <c r="B151" s="93"/>
      <c r="C151" s="93"/>
      <c r="D151" s="93"/>
      <c r="E151" s="93"/>
      <c r="F151" s="93"/>
    </row>
    <row r="152" spans="1:6" ht="12.75">
      <c r="A152" s="93"/>
      <c r="B152" s="93"/>
      <c r="C152" s="93"/>
      <c r="D152" s="93"/>
      <c r="E152" s="93"/>
      <c r="F152" s="93"/>
    </row>
    <row r="153" spans="1:6" ht="12.75">
      <c r="A153" s="93"/>
      <c r="B153" s="93"/>
      <c r="C153" s="93"/>
      <c r="D153" s="93"/>
      <c r="E153" s="93"/>
      <c r="F153" s="93"/>
    </row>
    <row r="154" spans="1:6" ht="12.75">
      <c r="A154" s="93"/>
      <c r="B154" s="93"/>
      <c r="C154" s="93"/>
      <c r="D154" s="93"/>
      <c r="E154" s="93"/>
      <c r="F154" s="93"/>
    </row>
    <row r="155" spans="1:6" ht="12.75">
      <c r="A155" s="93"/>
      <c r="B155" s="93"/>
      <c r="C155" s="93"/>
      <c r="D155" s="93"/>
      <c r="E155" s="93"/>
      <c r="F155" s="93"/>
    </row>
    <row r="156" spans="1:6" ht="12.75">
      <c r="A156" s="93"/>
      <c r="B156" s="93"/>
      <c r="C156" s="93"/>
      <c r="D156" s="93"/>
      <c r="E156" s="93"/>
      <c r="F156" s="93"/>
    </row>
    <row r="157" spans="1:6" ht="12.75">
      <c r="A157" s="93"/>
      <c r="B157" s="93"/>
      <c r="C157" s="93"/>
      <c r="D157" s="93"/>
      <c r="E157" s="93"/>
      <c r="F157" s="93"/>
    </row>
    <row r="158" spans="1:6" ht="12.75">
      <c r="A158" s="93"/>
      <c r="B158" s="93"/>
      <c r="C158" s="93"/>
      <c r="D158" s="93"/>
      <c r="E158" s="93"/>
      <c r="F158" s="93"/>
    </row>
    <row r="159" spans="1:6" ht="12.75">
      <c r="A159" s="93"/>
      <c r="B159" s="93"/>
      <c r="C159" s="93"/>
      <c r="D159" s="93"/>
      <c r="E159" s="93"/>
      <c r="F159" s="93"/>
    </row>
    <row r="160" spans="1:6" ht="12.75">
      <c r="A160" s="93"/>
      <c r="B160" s="93"/>
      <c r="C160" s="93"/>
      <c r="D160" s="93"/>
      <c r="E160" s="93"/>
      <c r="F160" s="93"/>
    </row>
    <row r="161" spans="1:6" ht="12.75">
      <c r="A161" s="93"/>
      <c r="B161" s="93"/>
      <c r="C161" s="93"/>
      <c r="D161" s="93"/>
      <c r="E161" s="93"/>
      <c r="F161" s="93"/>
    </row>
    <row r="162" spans="1:6" ht="12.75">
      <c r="A162" s="93"/>
      <c r="B162" s="93"/>
      <c r="C162" s="93"/>
      <c r="D162" s="93"/>
      <c r="E162" s="93"/>
      <c r="F162" s="93"/>
    </row>
    <row r="163" spans="1:6" ht="12.75">
      <c r="A163" s="93"/>
      <c r="B163" s="93"/>
      <c r="C163" s="93"/>
      <c r="D163" s="93"/>
      <c r="E163" s="93"/>
      <c r="F163" s="93"/>
    </row>
    <row r="164" spans="1:6" ht="12.75">
      <c r="A164" s="93"/>
      <c r="B164" s="93"/>
      <c r="C164" s="93"/>
      <c r="D164" s="93"/>
      <c r="E164" s="93"/>
      <c r="F164" s="93"/>
    </row>
    <row r="165" spans="1:6" ht="12.75">
      <c r="A165" s="93"/>
      <c r="B165" s="93"/>
      <c r="C165" s="93"/>
      <c r="D165" s="93"/>
      <c r="E165" s="93"/>
      <c r="F165" s="93"/>
    </row>
    <row r="166" spans="1:6" ht="12.75">
      <c r="A166" s="93"/>
      <c r="B166" s="93"/>
      <c r="C166" s="93"/>
      <c r="D166" s="93"/>
      <c r="E166" s="93"/>
      <c r="F166" s="93"/>
    </row>
    <row r="167" spans="1:6" ht="12.75">
      <c r="A167" s="93"/>
      <c r="B167" s="93"/>
      <c r="C167" s="93"/>
      <c r="D167" s="93"/>
      <c r="E167" s="93"/>
      <c r="F167" s="93"/>
    </row>
    <row r="168" spans="1:6" ht="12.75">
      <c r="A168" s="93"/>
      <c r="B168" s="93"/>
      <c r="C168" s="93"/>
      <c r="D168" s="93"/>
      <c r="E168" s="93"/>
      <c r="F168" s="93"/>
    </row>
    <row r="169" spans="1:6" ht="12.75">
      <c r="A169" s="93"/>
      <c r="B169" s="93"/>
      <c r="C169" s="93"/>
      <c r="D169" s="93"/>
      <c r="E169" s="93"/>
      <c r="F169" s="93"/>
    </row>
    <row r="170" spans="1:6" ht="12.75">
      <c r="A170" s="93"/>
      <c r="B170" s="93"/>
      <c r="C170" s="93"/>
      <c r="D170" s="93"/>
      <c r="E170" s="93"/>
      <c r="F170" s="93"/>
    </row>
    <row r="171" spans="1:6" ht="12.75">
      <c r="A171" s="93"/>
      <c r="B171" s="93"/>
      <c r="C171" s="93"/>
      <c r="D171" s="93"/>
      <c r="E171" s="93"/>
      <c r="F171" s="93"/>
    </row>
    <row r="172" spans="1:6" ht="12.75">
      <c r="A172" s="93"/>
      <c r="B172" s="93"/>
      <c r="C172" s="93"/>
      <c r="D172" s="93"/>
      <c r="E172" s="93"/>
      <c r="F172" s="93"/>
    </row>
    <row r="173" spans="1:6" ht="12.75">
      <c r="A173" s="93"/>
      <c r="B173" s="93"/>
      <c r="C173" s="93"/>
      <c r="D173" s="93"/>
      <c r="E173" s="93"/>
      <c r="F173" s="93"/>
    </row>
    <row r="174" spans="1:6" ht="12.75">
      <c r="A174" s="93"/>
      <c r="B174" s="93"/>
      <c r="C174" s="93"/>
      <c r="D174" s="93"/>
      <c r="E174" s="93"/>
      <c r="F174" s="93"/>
    </row>
    <row r="175" spans="1:6" ht="12.75">
      <c r="A175" s="93"/>
      <c r="B175" s="93"/>
      <c r="C175" s="93"/>
      <c r="D175" s="93"/>
      <c r="E175" s="93"/>
      <c r="F175" s="93"/>
    </row>
    <row r="176" spans="1:6" ht="12.75">
      <c r="A176" s="93"/>
      <c r="B176" s="93"/>
      <c r="C176" s="93"/>
      <c r="D176" s="93"/>
      <c r="E176" s="93"/>
      <c r="F176" s="93"/>
    </row>
    <row r="177" spans="1:6" ht="12.75">
      <c r="A177" s="93"/>
      <c r="B177" s="93"/>
      <c r="C177" s="93"/>
      <c r="D177" s="93"/>
      <c r="E177" s="93"/>
      <c r="F177" s="93"/>
    </row>
    <row r="178" spans="1:6" ht="12.75">
      <c r="A178" s="93"/>
      <c r="B178" s="93"/>
      <c r="C178" s="93"/>
      <c r="D178" s="93"/>
      <c r="E178" s="93"/>
      <c r="F178" s="93"/>
    </row>
    <row r="179" spans="1:6" ht="12.75">
      <c r="A179" s="93"/>
      <c r="B179" s="93"/>
      <c r="C179" s="93"/>
      <c r="D179" s="93"/>
      <c r="E179" s="93"/>
      <c r="F179" s="93"/>
    </row>
    <row r="180" spans="1:6" ht="12.75">
      <c r="A180" s="93"/>
      <c r="B180" s="93"/>
      <c r="C180" s="93"/>
      <c r="D180" s="93"/>
      <c r="E180" s="93"/>
      <c r="F180" s="93"/>
    </row>
    <row r="181" spans="1:6" ht="12.75">
      <c r="A181" s="93"/>
      <c r="B181" s="93"/>
      <c r="C181" s="93"/>
      <c r="D181" s="93"/>
      <c r="E181" s="93"/>
      <c r="F181" s="93"/>
    </row>
    <row r="182" spans="1:6" ht="12.75">
      <c r="A182" s="93"/>
      <c r="B182" s="93"/>
      <c r="C182" s="93"/>
      <c r="D182" s="93"/>
      <c r="E182" s="93"/>
      <c r="F182" s="93"/>
    </row>
    <row r="183" spans="1:6" ht="12.75">
      <c r="A183" s="93"/>
      <c r="B183" s="93"/>
      <c r="C183" s="93"/>
      <c r="D183" s="93"/>
      <c r="E183" s="93"/>
      <c r="F183" s="93"/>
    </row>
    <row r="184" spans="1:6" ht="12.75">
      <c r="A184" s="93"/>
      <c r="B184" s="93"/>
      <c r="C184" s="93"/>
      <c r="D184" s="93"/>
      <c r="E184" s="93"/>
      <c r="F184" s="93"/>
    </row>
    <row r="185" spans="1:6" ht="12.75">
      <c r="A185" s="93"/>
      <c r="B185" s="93"/>
      <c r="C185" s="93"/>
      <c r="D185" s="93"/>
      <c r="E185" s="93"/>
      <c r="F185" s="93"/>
    </row>
    <row r="186" spans="1:6" ht="12.75">
      <c r="A186" s="93"/>
      <c r="B186" s="93"/>
      <c r="C186" s="93"/>
      <c r="D186" s="93"/>
      <c r="E186" s="93"/>
      <c r="F186" s="93"/>
    </row>
    <row r="187" spans="1:6" ht="12.75">
      <c r="A187" s="93"/>
      <c r="B187" s="93"/>
      <c r="C187" s="93"/>
      <c r="D187" s="93"/>
      <c r="E187" s="93"/>
      <c r="F187" s="93"/>
    </row>
    <row r="188" spans="1:6" ht="12.75">
      <c r="A188" s="93"/>
      <c r="B188" s="93"/>
      <c r="C188" s="93"/>
      <c r="D188" s="93"/>
      <c r="E188" s="93"/>
      <c r="F188" s="93"/>
    </row>
    <row r="189" spans="1:6" ht="12.75">
      <c r="A189" s="93"/>
      <c r="B189" s="93"/>
      <c r="C189" s="93"/>
      <c r="D189" s="93"/>
      <c r="E189" s="93"/>
      <c r="F189" s="93"/>
    </row>
    <row r="190" spans="1:6" ht="12.75">
      <c r="A190" s="93"/>
      <c r="B190" s="93"/>
      <c r="C190" s="93"/>
      <c r="D190" s="93"/>
      <c r="E190" s="93"/>
      <c r="F190" s="93"/>
    </row>
    <row r="191" spans="1:6" ht="12.75">
      <c r="A191" s="93"/>
      <c r="B191" s="93"/>
      <c r="C191" s="93"/>
      <c r="D191" s="93"/>
      <c r="E191" s="93"/>
      <c r="F191" s="93"/>
    </row>
    <row r="192" spans="1:6" ht="12.75">
      <c r="A192" s="93"/>
      <c r="B192" s="93"/>
      <c r="C192" s="93"/>
      <c r="D192" s="93"/>
      <c r="E192" s="93"/>
      <c r="F192" s="93"/>
    </row>
    <row r="193" spans="1:6" ht="12.75">
      <c r="A193" s="93"/>
      <c r="B193" s="93"/>
      <c r="C193" s="93"/>
      <c r="D193" s="93"/>
      <c r="E193" s="93"/>
      <c r="F193" s="93"/>
    </row>
    <row r="194" spans="1:6" ht="12.75">
      <c r="A194" s="93"/>
      <c r="B194" s="93"/>
      <c r="C194" s="93"/>
      <c r="D194" s="93"/>
      <c r="E194" s="93"/>
      <c r="F194" s="93"/>
    </row>
    <row r="195" spans="1:6" ht="12.75">
      <c r="A195" s="93"/>
      <c r="B195" s="93"/>
      <c r="C195" s="93"/>
      <c r="D195" s="93"/>
      <c r="E195" s="93"/>
      <c r="F195" s="93"/>
    </row>
    <row r="196" spans="1:6" ht="12.75">
      <c r="A196" s="93"/>
      <c r="B196" s="93"/>
      <c r="C196" s="93"/>
      <c r="D196" s="93"/>
      <c r="E196" s="93"/>
      <c r="F196" s="93"/>
    </row>
    <row r="197" spans="1:6" ht="12.75">
      <c r="A197" s="93"/>
      <c r="B197" s="93"/>
      <c r="C197" s="93"/>
      <c r="D197" s="93"/>
      <c r="E197" s="93"/>
      <c r="F197" s="93"/>
    </row>
    <row r="198" spans="1:6" ht="12.75">
      <c r="A198" s="93"/>
      <c r="B198" s="93"/>
      <c r="C198" s="93"/>
      <c r="D198" s="93"/>
      <c r="E198" s="93"/>
      <c r="F198" s="93"/>
    </row>
    <row r="199" spans="1:6" ht="12.75">
      <c r="A199" s="93"/>
      <c r="B199" s="93"/>
      <c r="C199" s="93"/>
      <c r="D199" s="93"/>
      <c r="E199" s="93"/>
      <c r="F199" s="93"/>
    </row>
    <row r="200" spans="1:6" ht="12.75">
      <c r="A200" s="93"/>
      <c r="B200" s="93"/>
      <c r="C200" s="93"/>
      <c r="D200" s="93"/>
      <c r="E200" s="93"/>
      <c r="F200" s="93"/>
    </row>
    <row r="201" spans="1:6" ht="12.75">
      <c r="A201" s="93"/>
      <c r="B201" s="93"/>
      <c r="C201" s="93"/>
      <c r="D201" s="93"/>
      <c r="E201" s="93"/>
      <c r="F201" s="93"/>
    </row>
    <row r="202" spans="1:6" ht="12.75">
      <c r="A202" s="93"/>
      <c r="B202" s="93"/>
      <c r="C202" s="93"/>
      <c r="D202" s="93"/>
      <c r="E202" s="93"/>
      <c r="F202" s="93"/>
    </row>
    <row r="203" spans="1:6" ht="12.75">
      <c r="A203" s="93"/>
      <c r="B203" s="93"/>
      <c r="C203" s="93"/>
      <c r="D203" s="93"/>
      <c r="E203" s="93"/>
      <c r="F203" s="93"/>
    </row>
    <row r="204" spans="1:6" ht="12.75">
      <c r="A204" s="93"/>
      <c r="B204" s="93"/>
      <c r="C204" s="93"/>
      <c r="D204" s="93"/>
      <c r="E204" s="93"/>
      <c r="F204" s="93"/>
    </row>
    <row r="205" spans="1:6" ht="12.75">
      <c r="A205" s="93"/>
      <c r="B205" s="93"/>
      <c r="C205" s="93"/>
      <c r="D205" s="93"/>
      <c r="E205" s="93"/>
      <c r="F205" s="93"/>
    </row>
    <row r="206" spans="1:6" ht="12.75">
      <c r="A206" s="93"/>
      <c r="B206" s="93"/>
      <c r="C206" s="93"/>
      <c r="D206" s="93"/>
      <c r="E206" s="93"/>
      <c r="F206" s="93"/>
    </row>
    <row r="207" spans="1:6" ht="12.75">
      <c r="A207" s="93"/>
      <c r="B207" s="93"/>
      <c r="C207" s="93"/>
      <c r="D207" s="93"/>
      <c r="E207" s="93"/>
      <c r="F207" s="93"/>
    </row>
    <row r="208" spans="1:6" ht="12.75">
      <c r="A208" s="93"/>
      <c r="B208" s="93"/>
      <c r="C208" s="93"/>
      <c r="D208" s="93"/>
      <c r="E208" s="93"/>
      <c r="F208" s="93"/>
    </row>
    <row r="209" spans="1:6" ht="12.75">
      <c r="A209" s="93"/>
      <c r="B209" s="93"/>
      <c r="C209" s="93"/>
      <c r="D209" s="93"/>
      <c r="E209" s="93"/>
      <c r="F209" s="93"/>
    </row>
    <row r="210" spans="1:6" ht="12.75">
      <c r="A210" s="93"/>
      <c r="B210" s="93"/>
      <c r="C210" s="93"/>
      <c r="D210" s="93"/>
      <c r="E210" s="93"/>
      <c r="F210" s="93"/>
    </row>
    <row r="211" spans="1:6" ht="12.75">
      <c r="A211" s="93"/>
      <c r="B211" s="93"/>
      <c r="C211" s="93"/>
      <c r="D211" s="93"/>
      <c r="E211" s="93"/>
      <c r="F211" s="93"/>
    </row>
    <row r="212" spans="1:6" ht="12.75">
      <c r="A212" s="93"/>
      <c r="B212" s="93"/>
      <c r="C212" s="93"/>
      <c r="D212" s="93"/>
      <c r="E212" s="93"/>
      <c r="F212" s="93"/>
    </row>
    <row r="213" spans="1:6" ht="12.75">
      <c r="A213" s="93"/>
      <c r="B213" s="93"/>
      <c r="C213" s="93"/>
      <c r="D213" s="93"/>
      <c r="E213" s="93"/>
      <c r="F213" s="93"/>
    </row>
    <row r="214" spans="1:6" ht="12.75">
      <c r="A214" s="93"/>
      <c r="B214" s="93"/>
      <c r="C214" s="93"/>
      <c r="D214" s="93"/>
      <c r="E214" s="93"/>
      <c r="F214" s="93"/>
    </row>
    <row r="215" spans="1:6" ht="12.75">
      <c r="A215" s="93"/>
      <c r="B215" s="93"/>
      <c r="C215" s="93"/>
      <c r="D215" s="93"/>
      <c r="E215" s="93"/>
      <c r="F215" s="93"/>
    </row>
    <row r="216" spans="1:6" ht="12.75">
      <c r="A216" s="93"/>
      <c r="B216" s="93"/>
      <c r="C216" s="93"/>
      <c r="D216" s="93"/>
      <c r="E216" s="93"/>
      <c r="F216" s="93"/>
    </row>
    <row r="217" spans="1:6" ht="12.75">
      <c r="A217" s="93"/>
      <c r="B217" s="93"/>
      <c r="C217" s="93"/>
      <c r="D217" s="93"/>
      <c r="E217" s="93"/>
      <c r="F217" s="93"/>
    </row>
    <row r="218" spans="1:6" ht="12.75">
      <c r="A218" s="93"/>
      <c r="B218" s="93"/>
      <c r="C218" s="93"/>
      <c r="D218" s="93"/>
      <c r="E218" s="93"/>
      <c r="F218" s="93"/>
    </row>
    <row r="219" spans="1:6" ht="12.75">
      <c r="A219" s="93"/>
      <c r="B219" s="93"/>
      <c r="C219" s="93"/>
      <c r="D219" s="93"/>
      <c r="E219" s="93"/>
      <c r="F219" s="93"/>
    </row>
    <row r="220" spans="1:6" ht="12.75">
      <c r="A220" s="93"/>
      <c r="B220" s="93"/>
      <c r="C220" s="93"/>
      <c r="D220" s="93"/>
      <c r="E220" s="93"/>
      <c r="F220" s="93"/>
    </row>
    <row r="221" spans="1:6" ht="12.75">
      <c r="A221" s="93"/>
      <c r="B221" s="93"/>
      <c r="C221" s="93"/>
      <c r="D221" s="93"/>
      <c r="E221" s="93"/>
      <c r="F221" s="93"/>
    </row>
    <row r="222" spans="1:6" ht="12.75">
      <c r="A222" s="93"/>
      <c r="B222" s="93"/>
      <c r="C222" s="93"/>
      <c r="D222" s="93"/>
      <c r="E222" s="93"/>
      <c r="F222" s="93"/>
    </row>
    <row r="223" spans="1:6" ht="12.75">
      <c r="A223" s="93"/>
      <c r="B223" s="93"/>
      <c r="C223" s="93"/>
      <c r="D223" s="93"/>
      <c r="E223" s="93"/>
      <c r="F223" s="93"/>
    </row>
    <row r="224" spans="1:6" ht="12.75">
      <c r="A224" s="93"/>
      <c r="B224" s="93"/>
      <c r="C224" s="93"/>
      <c r="D224" s="93"/>
      <c r="E224" s="93"/>
      <c r="F224" s="93"/>
    </row>
    <row r="225" spans="1:6" ht="12.75">
      <c r="A225" s="93"/>
      <c r="B225" s="93"/>
      <c r="C225" s="93"/>
      <c r="D225" s="93"/>
      <c r="E225" s="93"/>
      <c r="F225" s="93"/>
    </row>
    <row r="226" spans="1:6" ht="12.75">
      <c r="A226" s="93"/>
      <c r="B226" s="93"/>
      <c r="C226" s="93"/>
      <c r="D226" s="93"/>
      <c r="E226" s="93"/>
      <c r="F226" s="93"/>
    </row>
    <row r="227" spans="1:6" ht="12.75">
      <c r="A227" s="93"/>
      <c r="B227" s="93"/>
      <c r="C227" s="93"/>
      <c r="D227" s="93"/>
      <c r="E227" s="93"/>
      <c r="F227" s="93"/>
    </row>
    <row r="228" spans="1:6" ht="12.75">
      <c r="A228" s="93"/>
      <c r="B228" s="93"/>
      <c r="C228" s="93"/>
      <c r="D228" s="93"/>
      <c r="E228" s="93"/>
      <c r="F228" s="93"/>
    </row>
    <row r="229" spans="1:6" ht="12.75">
      <c r="A229" s="93"/>
      <c r="B229" s="93"/>
      <c r="C229" s="93"/>
      <c r="D229" s="93"/>
      <c r="E229" s="93"/>
      <c r="F229" s="93"/>
    </row>
    <row r="230" spans="1:6" ht="12.75">
      <c r="A230" s="93"/>
      <c r="B230" s="93"/>
      <c r="C230" s="93"/>
      <c r="D230" s="93"/>
      <c r="E230" s="93"/>
      <c r="F230" s="93"/>
    </row>
    <row r="231" spans="1:6" ht="12.75">
      <c r="A231" s="93"/>
      <c r="B231" s="93"/>
      <c r="C231" s="93"/>
      <c r="D231" s="93"/>
      <c r="E231" s="93"/>
      <c r="F231" s="93"/>
    </row>
    <row r="232" spans="1:6" ht="12.75">
      <c r="A232" s="93"/>
      <c r="B232" s="93"/>
      <c r="C232" s="93"/>
      <c r="D232" s="93"/>
      <c r="E232" s="93"/>
      <c r="F232" s="93"/>
    </row>
    <row r="233" spans="1:6" ht="12.75">
      <c r="A233" s="93"/>
      <c r="B233" s="93"/>
      <c r="C233" s="93"/>
      <c r="D233" s="93"/>
      <c r="E233" s="93"/>
      <c r="F233" s="93"/>
    </row>
    <row r="234" spans="1:6" ht="12.75">
      <c r="A234" s="93"/>
      <c r="B234" s="93"/>
      <c r="C234" s="93"/>
      <c r="D234" s="93"/>
      <c r="E234" s="93"/>
      <c r="F234" s="93"/>
    </row>
    <row r="235" spans="1:6" ht="12.75">
      <c r="A235" s="93"/>
      <c r="B235" s="93"/>
      <c r="C235" s="93"/>
      <c r="D235" s="93"/>
      <c r="E235" s="93"/>
      <c r="F235" s="93"/>
    </row>
    <row r="236" spans="1:6" ht="12.75">
      <c r="A236" s="93"/>
      <c r="B236" s="93"/>
      <c r="C236" s="93"/>
      <c r="D236" s="93"/>
      <c r="E236" s="93"/>
      <c r="F236" s="93"/>
    </row>
    <row r="237" spans="1:6" ht="12.75">
      <c r="A237" s="93"/>
      <c r="B237" s="93"/>
      <c r="C237" s="93"/>
      <c r="D237" s="93"/>
      <c r="E237" s="93"/>
      <c r="F237" s="93"/>
    </row>
    <row r="238" spans="1:6" ht="12.75">
      <c r="A238" s="93"/>
      <c r="B238" s="93"/>
      <c r="C238" s="93"/>
      <c r="D238" s="93"/>
      <c r="E238" s="93"/>
      <c r="F238" s="93"/>
    </row>
    <row r="239" spans="1:6" ht="12.75">
      <c r="A239" s="93"/>
      <c r="B239" s="93"/>
      <c r="C239" s="93"/>
      <c r="D239" s="93"/>
      <c r="E239" s="93"/>
      <c r="F239" s="93"/>
    </row>
    <row r="240" spans="1:6" ht="12.75">
      <c r="A240" s="93"/>
      <c r="B240" s="93"/>
      <c r="C240" s="93"/>
      <c r="D240" s="93"/>
      <c r="E240" s="93"/>
      <c r="F240" s="93"/>
    </row>
    <row r="241" spans="1:6" ht="12.75">
      <c r="A241" s="93"/>
      <c r="B241" s="93"/>
      <c r="C241" s="93"/>
      <c r="D241" s="93"/>
      <c r="E241" s="93"/>
      <c r="F241" s="93"/>
    </row>
    <row r="242" spans="1:6" ht="12.75">
      <c r="A242" s="93"/>
      <c r="B242" s="93"/>
      <c r="C242" s="93"/>
      <c r="D242" s="93"/>
      <c r="E242" s="93"/>
      <c r="F242" s="93"/>
    </row>
    <row r="243" spans="1:6" ht="12.75">
      <c r="A243" s="93"/>
      <c r="B243" s="93"/>
      <c r="C243" s="93"/>
      <c r="D243" s="93"/>
      <c r="E243" s="93"/>
      <c r="F243" s="93"/>
    </row>
    <row r="244" spans="1:6" ht="12.75">
      <c r="A244" s="93"/>
      <c r="B244" s="93"/>
      <c r="C244" s="93"/>
      <c r="D244" s="93"/>
      <c r="E244" s="93"/>
      <c r="F244" s="93"/>
    </row>
    <row r="245" spans="1:6" ht="12.75">
      <c r="A245" s="93"/>
      <c r="B245" s="93"/>
      <c r="C245" s="93"/>
      <c r="D245" s="93"/>
      <c r="E245" s="93"/>
      <c r="F245" s="93"/>
    </row>
    <row r="246" spans="1:6" ht="12.75">
      <c r="A246" s="93"/>
      <c r="B246" s="93"/>
      <c r="C246" s="93"/>
      <c r="D246" s="93"/>
      <c r="E246" s="93"/>
      <c r="F246" s="93"/>
    </row>
    <row r="247" spans="1:6" ht="12.75">
      <c r="A247" s="93"/>
      <c r="B247" s="93"/>
      <c r="C247" s="93"/>
      <c r="D247" s="93"/>
      <c r="E247" s="93"/>
      <c r="F247" s="93"/>
    </row>
    <row r="248" spans="1:6" ht="12.75">
      <c r="A248" s="93"/>
      <c r="B248" s="93"/>
      <c r="C248" s="93"/>
      <c r="D248" s="93"/>
      <c r="E248" s="93"/>
      <c r="F248" s="93"/>
    </row>
    <row r="249" spans="1:6" ht="12.75">
      <c r="A249" s="93"/>
      <c r="B249" s="93"/>
      <c r="C249" s="93"/>
      <c r="D249" s="93"/>
      <c r="E249" s="93"/>
      <c r="F249" s="93"/>
    </row>
    <row r="250" spans="1:6" ht="12.75">
      <c r="A250" s="93"/>
      <c r="B250" s="93"/>
      <c r="C250" s="93"/>
      <c r="D250" s="93"/>
      <c r="E250" s="93"/>
      <c r="F250" s="93"/>
    </row>
    <row r="251" spans="1:6" ht="12.75">
      <c r="A251" s="93"/>
      <c r="B251" s="93"/>
      <c r="C251" s="93"/>
      <c r="D251" s="93"/>
      <c r="E251" s="93"/>
      <c r="F251" s="93"/>
    </row>
    <row r="252" spans="1:6" ht="12.75">
      <c r="A252" s="93"/>
      <c r="B252" s="93"/>
      <c r="C252" s="93"/>
      <c r="D252" s="93"/>
      <c r="E252" s="93"/>
      <c r="F252" s="93"/>
    </row>
    <row r="253" spans="1:6" ht="12.75">
      <c r="A253" s="93"/>
      <c r="B253" s="93"/>
      <c r="C253" s="93"/>
      <c r="D253" s="93"/>
      <c r="E253" s="93"/>
      <c r="F253" s="93"/>
    </row>
    <row r="254" spans="1:6" ht="12.75">
      <c r="A254" s="93"/>
      <c r="B254" s="93"/>
      <c r="C254" s="93"/>
      <c r="D254" s="93"/>
      <c r="E254" s="93"/>
      <c r="F254" s="93"/>
    </row>
    <row r="255" spans="1:6" ht="12.75">
      <c r="A255" s="93"/>
      <c r="B255" s="93"/>
      <c r="C255" s="93"/>
      <c r="D255" s="93"/>
      <c r="E255" s="93"/>
      <c r="F255" s="93"/>
    </row>
    <row r="256" spans="1:6" ht="12.75">
      <c r="A256" s="93"/>
      <c r="B256" s="93"/>
      <c r="C256" s="93"/>
      <c r="D256" s="93"/>
      <c r="E256" s="93"/>
      <c r="F256" s="93"/>
    </row>
    <row r="257" spans="1:6" ht="12.75">
      <c r="A257" s="93"/>
      <c r="B257" s="93"/>
      <c r="C257" s="93"/>
      <c r="D257" s="93"/>
      <c r="E257" s="93"/>
      <c r="F257" s="93"/>
    </row>
    <row r="258" spans="1:6" ht="12.75">
      <c r="A258" s="93"/>
      <c r="B258" s="93"/>
      <c r="C258" s="93"/>
      <c r="D258" s="93"/>
      <c r="E258" s="93"/>
      <c r="F258" s="93"/>
    </row>
    <row r="259" spans="1:6" ht="12.75">
      <c r="A259" s="93"/>
      <c r="B259" s="93"/>
      <c r="C259" s="93"/>
      <c r="D259" s="93"/>
      <c r="E259" s="93"/>
      <c r="F259" s="93"/>
    </row>
    <row r="260" spans="1:6" ht="12.75">
      <c r="A260" s="93"/>
      <c r="B260" s="93"/>
      <c r="C260" s="93"/>
      <c r="D260" s="93"/>
      <c r="E260" s="93"/>
      <c r="F260" s="93"/>
    </row>
    <row r="261" spans="1:6" ht="12.75">
      <c r="A261" s="93"/>
      <c r="B261" s="93"/>
      <c r="C261" s="93"/>
      <c r="D261" s="93"/>
      <c r="E261" s="93"/>
      <c r="F261" s="93"/>
    </row>
    <row r="262" spans="1:6" ht="12.75">
      <c r="A262" s="93"/>
      <c r="B262" s="93"/>
      <c r="C262" s="93"/>
      <c r="D262" s="93"/>
      <c r="E262" s="93"/>
      <c r="F262" s="93"/>
    </row>
    <row r="263" spans="1:6" ht="12.75">
      <c r="A263" s="93"/>
      <c r="B263" s="93"/>
      <c r="C263" s="93"/>
      <c r="D263" s="93"/>
      <c r="E263" s="93"/>
      <c r="F263" s="93"/>
    </row>
    <row r="264" spans="1:6" ht="12.75">
      <c r="A264" s="93"/>
      <c r="B264" s="93"/>
      <c r="C264" s="93"/>
      <c r="D264" s="93"/>
      <c r="E264" s="93"/>
      <c r="F264" s="93"/>
    </row>
    <row r="265" spans="1:6" ht="12.75">
      <c r="A265" s="93"/>
      <c r="B265" s="93"/>
      <c r="C265" s="93"/>
      <c r="D265" s="93"/>
      <c r="E265" s="93"/>
      <c r="F265" s="93"/>
    </row>
    <row r="266" spans="1:6" ht="12.75">
      <c r="A266" s="93"/>
      <c r="B266" s="93"/>
      <c r="C266" s="93"/>
      <c r="D266" s="93"/>
      <c r="E266" s="93"/>
      <c r="F266" s="93"/>
    </row>
    <row r="267" spans="1:6" ht="12.75">
      <c r="A267" s="93"/>
      <c r="B267" s="93"/>
      <c r="C267" s="93"/>
      <c r="D267" s="93"/>
      <c r="E267" s="93"/>
      <c r="F267" s="93"/>
    </row>
    <row r="268" spans="1:6" ht="12.75">
      <c r="A268" s="93"/>
      <c r="B268" s="93"/>
      <c r="C268" s="93"/>
      <c r="D268" s="93"/>
      <c r="E268" s="93"/>
      <c r="F268" s="93"/>
    </row>
    <row r="269" spans="1:6" ht="12.75">
      <c r="A269" s="93"/>
      <c r="B269" s="93"/>
      <c r="C269" s="93"/>
      <c r="D269" s="93"/>
      <c r="E269" s="93"/>
      <c r="F269" s="93"/>
    </row>
    <row r="270" spans="1:6" ht="12.75">
      <c r="A270" s="93"/>
      <c r="B270" s="93"/>
      <c r="C270" s="93"/>
      <c r="D270" s="93"/>
      <c r="E270" s="93"/>
      <c r="F270" s="93"/>
    </row>
    <row r="271" spans="1:6" ht="12.75">
      <c r="A271" s="93"/>
      <c r="B271" s="93"/>
      <c r="C271" s="93"/>
      <c r="D271" s="93"/>
      <c r="E271" s="93"/>
      <c r="F271" s="93"/>
    </row>
    <row r="272" spans="1:6" ht="12.75">
      <c r="A272" s="93"/>
      <c r="B272" s="93"/>
      <c r="C272" s="93"/>
      <c r="D272" s="93"/>
      <c r="E272" s="93"/>
      <c r="F272" s="93"/>
    </row>
    <row r="273" spans="1:6" ht="12.75">
      <c r="A273" s="93"/>
      <c r="B273" s="93"/>
      <c r="C273" s="93"/>
      <c r="D273" s="93"/>
      <c r="E273" s="93"/>
      <c r="F273" s="93"/>
    </row>
    <row r="274" spans="1:6" ht="12.75">
      <c r="A274" s="93"/>
      <c r="B274" s="93"/>
      <c r="C274" s="93"/>
      <c r="D274" s="93"/>
      <c r="E274" s="93"/>
      <c r="F274" s="93"/>
    </row>
    <row r="275" spans="1:6" ht="12.75">
      <c r="A275" s="93"/>
      <c r="B275" s="93"/>
      <c r="C275" s="93"/>
      <c r="D275" s="93"/>
      <c r="E275" s="93"/>
      <c r="F275" s="93"/>
    </row>
    <row r="276" spans="1:6" ht="12.75">
      <c r="A276" s="93"/>
      <c r="B276" s="93"/>
      <c r="C276" s="93"/>
      <c r="D276" s="93"/>
      <c r="E276" s="93"/>
      <c r="F276" s="93"/>
    </row>
    <row r="277" spans="1:6" ht="12.75">
      <c r="A277" s="93"/>
      <c r="B277" s="93"/>
      <c r="C277" s="93"/>
      <c r="D277" s="93"/>
      <c r="E277" s="93"/>
      <c r="F277" s="93"/>
    </row>
    <row r="278" spans="1:6" ht="12.75">
      <c r="A278" s="93"/>
      <c r="B278" s="93"/>
      <c r="C278" s="93"/>
      <c r="D278" s="93"/>
      <c r="E278" s="93"/>
      <c r="F278" s="93"/>
    </row>
    <row r="279" spans="1:6" ht="12.75">
      <c r="A279" s="93"/>
      <c r="B279" s="93"/>
      <c r="C279" s="93"/>
      <c r="D279" s="93"/>
      <c r="E279" s="93"/>
      <c r="F279" s="93"/>
    </row>
    <row r="280" spans="1:6" ht="12.75">
      <c r="A280" s="93"/>
      <c r="B280" s="93"/>
      <c r="C280" s="93"/>
      <c r="D280" s="93"/>
      <c r="E280" s="93"/>
      <c r="F280" s="93"/>
    </row>
    <row r="281" spans="1:6" ht="12.75">
      <c r="A281" s="93"/>
      <c r="B281" s="93"/>
      <c r="C281" s="93"/>
      <c r="D281" s="93"/>
      <c r="E281" s="93"/>
      <c r="F281" s="93"/>
    </row>
    <row r="282" spans="1:6" ht="12.75">
      <c r="A282" s="93"/>
      <c r="B282" s="93"/>
      <c r="C282" s="93"/>
      <c r="D282" s="93"/>
      <c r="E282" s="93"/>
      <c r="F282" s="93"/>
    </row>
    <row r="283" spans="1:6" ht="12.75">
      <c r="A283" s="93"/>
      <c r="B283" s="93"/>
      <c r="C283" s="93"/>
      <c r="D283" s="93"/>
      <c r="E283" s="93"/>
      <c r="F283" s="93"/>
    </row>
    <row r="284" spans="1:6" ht="12.75">
      <c r="A284" s="93"/>
      <c r="B284" s="93"/>
      <c r="C284" s="93"/>
      <c r="D284" s="93"/>
      <c r="E284" s="93"/>
      <c r="F284" s="93"/>
    </row>
    <row r="285" spans="1:6" ht="12.75">
      <c r="A285" s="93"/>
      <c r="B285" s="93"/>
      <c r="C285" s="93"/>
      <c r="D285" s="93"/>
      <c r="E285" s="93"/>
      <c r="F285" s="93"/>
    </row>
    <row r="286" spans="1:6" ht="12.75">
      <c r="A286" s="93"/>
      <c r="B286" s="93"/>
      <c r="C286" s="93"/>
      <c r="D286" s="93"/>
      <c r="E286" s="93"/>
      <c r="F286" s="93"/>
    </row>
    <row r="287" spans="1:6" ht="12.75">
      <c r="A287" s="93"/>
      <c r="B287" s="93"/>
      <c r="C287" s="93"/>
      <c r="D287" s="93"/>
      <c r="E287" s="93"/>
      <c r="F287" s="93"/>
    </row>
    <row r="288" spans="1:6" ht="12.75">
      <c r="A288" s="93"/>
      <c r="B288" s="93"/>
      <c r="C288" s="93"/>
      <c r="D288" s="93"/>
      <c r="E288" s="93"/>
      <c r="F288" s="93"/>
    </row>
    <row r="289" spans="1:6" ht="12.75">
      <c r="A289" s="93"/>
      <c r="B289" s="93"/>
      <c r="C289" s="93"/>
      <c r="D289" s="93"/>
      <c r="E289" s="93"/>
      <c r="F289" s="93"/>
    </row>
    <row r="290" spans="1:6" ht="12.75">
      <c r="A290" s="93"/>
      <c r="B290" s="93"/>
      <c r="C290" s="93"/>
      <c r="D290" s="93"/>
      <c r="E290" s="93"/>
      <c r="F290" s="93"/>
    </row>
    <row r="291" spans="1:6" ht="12.75">
      <c r="A291" s="93"/>
      <c r="B291" s="93"/>
      <c r="C291" s="93"/>
      <c r="D291" s="93"/>
      <c r="E291" s="93"/>
      <c r="F291" s="93"/>
    </row>
    <row r="292" spans="1:6" ht="12.75">
      <c r="A292" s="93"/>
      <c r="B292" s="93"/>
      <c r="C292" s="93"/>
      <c r="D292" s="93"/>
      <c r="E292" s="93"/>
      <c r="F292" s="93"/>
    </row>
    <row r="293" spans="1:6" ht="12.75">
      <c r="A293" s="93"/>
      <c r="B293" s="93"/>
      <c r="C293" s="93"/>
      <c r="D293" s="93"/>
      <c r="E293" s="93"/>
      <c r="F293" s="93"/>
    </row>
    <row r="294" spans="1:6" ht="12.75">
      <c r="A294" s="93"/>
      <c r="B294" s="93"/>
      <c r="C294" s="93"/>
      <c r="D294" s="93"/>
      <c r="E294" s="93"/>
      <c r="F294" s="93"/>
    </row>
    <row r="295" spans="1:6" ht="12.75">
      <c r="A295" s="93"/>
      <c r="B295" s="93"/>
      <c r="C295" s="93"/>
      <c r="D295" s="93"/>
      <c r="E295" s="93"/>
      <c r="F295" s="93"/>
    </row>
    <row r="296" spans="1:6" ht="12.75">
      <c r="A296" s="93"/>
      <c r="B296" s="93"/>
      <c r="C296" s="93"/>
      <c r="D296" s="93"/>
      <c r="E296" s="93"/>
      <c r="F296" s="93"/>
    </row>
    <row r="297" spans="1:6" ht="12.75">
      <c r="A297" s="93"/>
      <c r="B297" s="93"/>
      <c r="C297" s="93"/>
      <c r="D297" s="93"/>
      <c r="E297" s="93"/>
      <c r="F297" s="93"/>
    </row>
    <row r="298" spans="1:6" ht="12.75">
      <c r="A298" s="93"/>
      <c r="B298" s="93"/>
      <c r="C298" s="93"/>
      <c r="D298" s="93"/>
      <c r="E298" s="93"/>
      <c r="F298" s="93"/>
    </row>
    <row r="299" spans="1:6" ht="12.75">
      <c r="A299" s="93"/>
      <c r="B299" s="93"/>
      <c r="C299" s="93"/>
      <c r="D299" s="93"/>
      <c r="E299" s="93"/>
      <c r="F299" s="93"/>
    </row>
    <row r="300" spans="1:6" ht="12.75">
      <c r="A300" s="93"/>
      <c r="B300" s="93"/>
      <c r="C300" s="93"/>
      <c r="D300" s="93"/>
      <c r="E300" s="93"/>
      <c r="F300" s="93"/>
    </row>
  </sheetData>
  <mergeCells count="24">
    <mergeCell ref="A25:E25"/>
    <mergeCell ref="A26:E26"/>
    <mergeCell ref="A27:E27"/>
    <mergeCell ref="B1:E1"/>
    <mergeCell ref="B3:E3"/>
    <mergeCell ref="B4:E4"/>
    <mergeCell ref="B5:E5"/>
    <mergeCell ref="A22:E22"/>
    <mergeCell ref="B8:E8"/>
    <mergeCell ref="B14:C14"/>
    <mergeCell ref="A15:E15"/>
    <mergeCell ref="A17:E17"/>
    <mergeCell ref="B13:C13"/>
    <mergeCell ref="A16:E16"/>
    <mergeCell ref="B7:E7"/>
    <mergeCell ref="A110:E110"/>
    <mergeCell ref="A23:E23"/>
    <mergeCell ref="A24:E24"/>
    <mergeCell ref="A29:A30"/>
    <mergeCell ref="B29:B30"/>
    <mergeCell ref="E29:E30"/>
    <mergeCell ref="A18:E18"/>
    <mergeCell ref="A19:E19"/>
    <mergeCell ref="A21:E21"/>
  </mergeCells>
  <printOptions/>
  <pageMargins left="0.48" right="0.2" top="0.16" bottom="0.23" header="0.16" footer="0.23"/>
  <pageSetup horizontalDpi="600" verticalDpi="600" orientation="portrait" paperSize="9" scale="83" r:id="rId1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U91"/>
  <sheetViews>
    <sheetView tabSelected="1" zoomScale="65" zoomScaleNormal="65" workbookViewId="0" topLeftCell="A31">
      <selection activeCell="G31" sqref="A1:P83"/>
    </sheetView>
  </sheetViews>
  <sheetFormatPr defaultColWidth="9.140625" defaultRowHeight="12.75"/>
  <cols>
    <col min="1" max="1" width="35.28125" style="40" customWidth="1"/>
    <col min="2" max="2" width="12.00390625" style="70" customWidth="1"/>
    <col min="3" max="9" width="12.00390625" style="40" customWidth="1"/>
    <col min="10" max="10" width="13.00390625" style="40" customWidth="1"/>
    <col min="11" max="16384" width="12.00390625" style="40" customWidth="1"/>
  </cols>
  <sheetData>
    <row r="1" spans="2:15" s="1" customFormat="1" ht="12.75">
      <c r="B1" s="2"/>
      <c r="J1" s="189" t="s">
        <v>0</v>
      </c>
      <c r="K1" s="189"/>
      <c r="L1" s="189"/>
      <c r="M1" s="189"/>
      <c r="N1" s="189"/>
      <c r="O1" s="189"/>
    </row>
    <row r="2" spans="2:15" s="1" customFormat="1" ht="12.75">
      <c r="B2" s="2"/>
      <c r="J2" s="190" t="s">
        <v>1</v>
      </c>
      <c r="K2" s="190"/>
      <c r="L2" s="190"/>
      <c r="M2" s="190"/>
      <c r="N2" s="190"/>
      <c r="O2" s="190"/>
    </row>
    <row r="3" spans="2:15" s="1" customFormat="1" ht="12.75">
      <c r="B3" s="2"/>
      <c r="J3" s="185" t="s">
        <v>2</v>
      </c>
      <c r="K3" s="185"/>
      <c r="L3" s="185"/>
      <c r="M3" s="185"/>
      <c r="N3" s="185"/>
      <c r="O3" s="185"/>
    </row>
    <row r="4" spans="1:16" s="1" customFormat="1" ht="12.75" customHeight="1">
      <c r="A4" s="5"/>
      <c r="B4" s="2"/>
      <c r="I4" s="3"/>
      <c r="J4" s="185" t="s">
        <v>3</v>
      </c>
      <c r="K4" s="185"/>
      <c r="L4" s="185"/>
      <c r="M4" s="185"/>
      <c r="N4" s="185"/>
      <c r="O4" s="185"/>
      <c r="P4" s="6"/>
    </row>
    <row r="5" spans="1:15" s="10" customFormat="1" ht="15">
      <c r="A5" s="7"/>
      <c r="B5" s="8"/>
      <c r="C5" s="9"/>
      <c r="D5" s="9"/>
      <c r="F5" s="11"/>
      <c r="G5" s="11"/>
      <c r="H5" s="12"/>
      <c r="I5" s="4"/>
      <c r="J5" s="185" t="s">
        <v>4</v>
      </c>
      <c r="K5" s="185"/>
      <c r="L5" s="185"/>
      <c r="M5" s="185"/>
      <c r="N5" s="185"/>
      <c r="O5" s="185"/>
    </row>
    <row r="6" spans="1:15" s="10" customFormat="1" ht="15">
      <c r="A6" s="13"/>
      <c r="B6" s="8"/>
      <c r="C6" s="9"/>
      <c r="D6" s="9"/>
      <c r="F6" s="11"/>
      <c r="G6" s="11"/>
      <c r="H6" s="14"/>
      <c r="I6" s="15"/>
      <c r="J6" s="186" t="s">
        <v>154</v>
      </c>
      <c r="K6" s="186"/>
      <c r="L6" s="186"/>
      <c r="M6" s="186"/>
      <c r="N6" s="186"/>
      <c r="O6" s="186"/>
    </row>
    <row r="7" spans="1:15" s="10" customFormat="1" ht="15">
      <c r="A7" s="13"/>
      <c r="B7" s="8"/>
      <c r="C7" s="9"/>
      <c r="D7" s="9"/>
      <c r="F7" s="11"/>
      <c r="G7" s="11"/>
      <c r="H7" s="14"/>
      <c r="I7" s="15"/>
      <c r="J7" s="187" t="s">
        <v>155</v>
      </c>
      <c r="K7" s="187"/>
      <c r="L7" s="187"/>
      <c r="M7" s="187"/>
      <c r="N7" s="187"/>
      <c r="O7" s="187"/>
    </row>
    <row r="8" spans="1:15" s="10" customFormat="1" ht="9" customHeight="1">
      <c r="A8" s="13"/>
      <c r="B8" s="8"/>
      <c r="C8" s="9"/>
      <c r="D8" s="9"/>
      <c r="F8" s="11"/>
      <c r="G8" s="11"/>
      <c r="H8" s="14"/>
      <c r="I8" s="15"/>
      <c r="J8" s="188" t="s">
        <v>5</v>
      </c>
      <c r="K8" s="188"/>
      <c r="L8" s="188"/>
      <c r="M8" s="188"/>
      <c r="N8" s="188"/>
      <c r="O8" s="188"/>
    </row>
    <row r="9" spans="1:15" s="10" customFormat="1" ht="12.75" customHeight="1">
      <c r="A9" s="7"/>
      <c r="B9" s="8"/>
      <c r="C9" s="16"/>
      <c r="D9" s="16"/>
      <c r="E9" s="16"/>
      <c r="F9" s="11"/>
      <c r="H9" s="9"/>
      <c r="I9" s="17"/>
      <c r="J9" s="183" t="s">
        <v>138</v>
      </c>
      <c r="K9" s="183"/>
      <c r="L9" s="183"/>
      <c r="M9" s="183"/>
      <c r="N9" s="183"/>
      <c r="O9" s="19"/>
    </row>
    <row r="10" spans="1:15" s="10" customFormat="1" ht="11.25" customHeight="1">
      <c r="A10" s="7"/>
      <c r="B10" s="8"/>
      <c r="C10" s="16"/>
      <c r="D10" s="16"/>
      <c r="E10" s="16"/>
      <c r="F10" s="11"/>
      <c r="H10" s="9"/>
      <c r="I10" s="17"/>
      <c r="J10" s="184" t="s">
        <v>6</v>
      </c>
      <c r="K10" s="184"/>
      <c r="L10" s="184"/>
      <c r="M10" s="20"/>
      <c r="N10" s="21"/>
      <c r="O10" s="19"/>
    </row>
    <row r="11" spans="1:15" s="10" customFormat="1" ht="13.5" customHeight="1">
      <c r="A11" s="7"/>
      <c r="B11" s="22"/>
      <c r="C11" s="16"/>
      <c r="D11" s="16"/>
      <c r="E11" s="16"/>
      <c r="F11" s="23"/>
      <c r="G11" s="23"/>
      <c r="H11" s="20"/>
      <c r="I11" s="20"/>
      <c r="J11" s="24"/>
      <c r="K11" s="25" t="s">
        <v>91</v>
      </c>
      <c r="L11" s="25"/>
      <c r="M11" s="26"/>
      <c r="N11" s="27"/>
      <c r="O11" s="19"/>
    </row>
    <row r="12" spans="1:15" s="10" customFormat="1" ht="12.75" customHeight="1">
      <c r="A12" s="16"/>
      <c r="B12" s="8"/>
      <c r="C12" s="16"/>
      <c r="D12" s="16"/>
      <c r="F12" s="11"/>
      <c r="G12" s="11"/>
      <c r="H12" s="28"/>
      <c r="I12" s="28"/>
      <c r="J12" s="28" t="s">
        <v>7</v>
      </c>
      <c r="K12" s="29" t="s">
        <v>8</v>
      </c>
      <c r="L12" s="29"/>
      <c r="M12" s="29"/>
      <c r="N12" s="30"/>
      <c r="O12" s="19"/>
    </row>
    <row r="13" spans="1:15" s="10" customFormat="1" ht="12.75" customHeight="1">
      <c r="A13" s="31"/>
      <c r="B13" s="8"/>
      <c r="C13" s="9"/>
      <c r="D13" s="9"/>
      <c r="E13" s="9"/>
      <c r="F13" s="11"/>
      <c r="G13" s="11"/>
      <c r="H13" s="18"/>
      <c r="I13" s="18"/>
      <c r="J13" s="170" t="s">
        <v>150</v>
      </c>
      <c r="K13" s="170"/>
      <c r="L13" s="32"/>
      <c r="M13" s="32"/>
      <c r="N13" s="30"/>
      <c r="O13" s="33"/>
    </row>
    <row r="14" spans="1:15" s="10" customFormat="1" ht="12.75" customHeight="1">
      <c r="A14" s="16"/>
      <c r="B14" s="34"/>
      <c r="C14" s="16"/>
      <c r="D14" s="16"/>
      <c r="E14" s="16"/>
      <c r="F14" s="17"/>
      <c r="G14" s="17"/>
      <c r="H14" s="28"/>
      <c r="I14" s="35"/>
      <c r="J14" s="155" t="s">
        <v>9</v>
      </c>
      <c r="K14" s="155"/>
      <c r="L14" s="21"/>
      <c r="M14" s="21"/>
      <c r="N14" s="36" t="s">
        <v>10</v>
      </c>
      <c r="O14" s="19"/>
    </row>
    <row r="15" spans="1:15" ht="18.75">
      <c r="A15" s="37" t="s">
        <v>11</v>
      </c>
      <c r="B15" s="38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1:15" ht="16.5" customHeight="1">
      <c r="A16" s="181" t="s">
        <v>143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</row>
    <row r="17" spans="1:16" ht="15" customHeight="1">
      <c r="A17" s="182" t="s">
        <v>12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</row>
    <row r="18" spans="1:15" ht="9.75" customHeight="1">
      <c r="A18" s="166" t="s">
        <v>13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</row>
    <row r="19" spans="1:15" ht="14.25" customHeight="1">
      <c r="A19" s="167" t="s">
        <v>95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</row>
    <row r="20" spans="1:15" ht="14.25" customHeight="1">
      <c r="A20" s="166" t="s">
        <v>14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</row>
    <row r="21" spans="1:15" ht="12.75">
      <c r="A21" s="157" t="s">
        <v>15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</row>
    <row r="22" spans="1:15" ht="15">
      <c r="A22" s="158" t="s">
        <v>16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</row>
    <row r="23" spans="1:15" ht="12.75">
      <c r="A23" s="176" t="s">
        <v>17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</row>
    <row r="24" spans="1:15" ht="41.25" customHeight="1">
      <c r="A24" s="177" t="s">
        <v>149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</row>
    <row r="25" spans="1:15" ht="15">
      <c r="A25" s="41"/>
      <c r="B25" s="42"/>
      <c r="C25" s="41"/>
      <c r="D25" s="41"/>
      <c r="E25" s="43"/>
      <c r="F25" s="43"/>
      <c r="G25" s="43"/>
      <c r="H25" s="43"/>
      <c r="I25" s="44"/>
      <c r="J25" s="45"/>
      <c r="K25" s="45"/>
      <c r="L25" s="45"/>
      <c r="M25" s="45"/>
      <c r="N25" s="41"/>
      <c r="O25" s="41" t="s">
        <v>18</v>
      </c>
    </row>
    <row r="26" spans="1:15" s="49" customFormat="1" ht="15">
      <c r="A26" s="46" t="s">
        <v>19</v>
      </c>
      <c r="B26" s="47" t="s">
        <v>20</v>
      </c>
      <c r="C26" s="47" t="s">
        <v>21</v>
      </c>
      <c r="D26" s="47" t="s">
        <v>22</v>
      </c>
      <c r="E26" s="47" t="s">
        <v>23</v>
      </c>
      <c r="F26" s="47" t="s">
        <v>24</v>
      </c>
      <c r="G26" s="47" t="s">
        <v>25</v>
      </c>
      <c r="H26" s="47" t="s">
        <v>26</v>
      </c>
      <c r="I26" s="47" t="s">
        <v>27</v>
      </c>
      <c r="J26" s="47" t="s">
        <v>28</v>
      </c>
      <c r="K26" s="47" t="s">
        <v>29</v>
      </c>
      <c r="L26" s="47" t="s">
        <v>30</v>
      </c>
      <c r="M26" s="47" t="s">
        <v>31</v>
      </c>
      <c r="N26" s="47" t="s">
        <v>32</v>
      </c>
      <c r="O26" s="48" t="s">
        <v>33</v>
      </c>
    </row>
    <row r="27" spans="1:15" s="49" customFormat="1" ht="13.5" customHeight="1">
      <c r="A27" s="46">
        <v>1</v>
      </c>
      <c r="B27" s="47">
        <v>2</v>
      </c>
      <c r="C27" s="47">
        <v>3</v>
      </c>
      <c r="D27" s="47">
        <v>4</v>
      </c>
      <c r="E27" s="47">
        <v>5</v>
      </c>
      <c r="F27" s="47">
        <v>6</v>
      </c>
      <c r="G27" s="47">
        <v>7</v>
      </c>
      <c r="H27" s="47">
        <v>8</v>
      </c>
      <c r="I27" s="47">
        <v>9</v>
      </c>
      <c r="J27" s="47">
        <v>10</v>
      </c>
      <c r="K27" s="47">
        <v>11</v>
      </c>
      <c r="L27" s="47">
        <v>12</v>
      </c>
      <c r="M27" s="47">
        <v>13</v>
      </c>
      <c r="N27" s="47">
        <v>14</v>
      </c>
      <c r="O27" s="46">
        <v>15</v>
      </c>
    </row>
    <row r="28" spans="1:47" s="54" customFormat="1" ht="15">
      <c r="A28" s="50" t="s">
        <v>34</v>
      </c>
      <c r="B28" s="51">
        <v>2000</v>
      </c>
      <c r="C28" s="52">
        <f>C29+C34+C51+C54+C58+C62</f>
        <v>171560</v>
      </c>
      <c r="D28" s="52">
        <f aca="true" t="shared" si="0" ref="D28:N28">D29+D34+D51+D54+D58+D62</f>
        <v>166560</v>
      </c>
      <c r="E28" s="52">
        <f t="shared" si="0"/>
        <v>161560</v>
      </c>
      <c r="F28" s="52">
        <f t="shared" si="0"/>
        <v>135060</v>
      </c>
      <c r="G28" s="52">
        <f t="shared" si="0"/>
        <v>139700</v>
      </c>
      <c r="H28" s="52">
        <f t="shared" si="0"/>
        <v>162100</v>
      </c>
      <c r="I28" s="52">
        <f t="shared" si="0"/>
        <v>92060</v>
      </c>
      <c r="J28" s="52">
        <f t="shared" si="0"/>
        <v>111360</v>
      </c>
      <c r="K28" s="52">
        <f t="shared" si="0"/>
        <v>127000</v>
      </c>
      <c r="L28" s="52">
        <f t="shared" si="0"/>
        <v>133060</v>
      </c>
      <c r="M28" s="52">
        <f t="shared" si="0"/>
        <v>142810</v>
      </c>
      <c r="N28" s="52">
        <f t="shared" si="0"/>
        <v>149310</v>
      </c>
      <c r="O28" s="52">
        <f>N28+M28+L28+K28+J28+I28+H28+G28+F28+E28+D28+C28</f>
        <v>1692140</v>
      </c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</row>
    <row r="29" spans="1:47" s="57" customFormat="1" ht="27" customHeight="1">
      <c r="A29" s="55" t="s">
        <v>35</v>
      </c>
      <c r="B29" s="51">
        <v>2100</v>
      </c>
      <c r="C29" s="52">
        <f>C30+C33</f>
        <v>119560</v>
      </c>
      <c r="D29" s="52">
        <f aca="true" t="shared" si="1" ref="D29:N29">D30+D33</f>
        <v>119560</v>
      </c>
      <c r="E29" s="52">
        <f t="shared" si="1"/>
        <v>119560</v>
      </c>
      <c r="F29" s="52">
        <f t="shared" si="1"/>
        <v>119560</v>
      </c>
      <c r="G29" s="52">
        <f t="shared" si="1"/>
        <v>134200</v>
      </c>
      <c r="H29" s="52">
        <f t="shared" si="1"/>
        <v>158600</v>
      </c>
      <c r="I29" s="52">
        <f t="shared" si="1"/>
        <v>89060</v>
      </c>
      <c r="J29" s="52">
        <f t="shared" si="1"/>
        <v>107360</v>
      </c>
      <c r="K29" s="52">
        <f t="shared" si="1"/>
        <v>122000</v>
      </c>
      <c r="L29" s="52">
        <f t="shared" si="1"/>
        <v>119560</v>
      </c>
      <c r="M29" s="52">
        <f t="shared" si="1"/>
        <v>119560</v>
      </c>
      <c r="N29" s="52">
        <f t="shared" si="1"/>
        <v>119560</v>
      </c>
      <c r="O29" s="52">
        <f aca="true" t="shared" si="2" ref="O29:O83">N29+M29+L29+K29+J29+I29+H29+G29+F29+E29+D29+C29</f>
        <v>1448140</v>
      </c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</row>
    <row r="30" spans="1:47" s="62" customFormat="1" ht="15">
      <c r="A30" s="58" t="s">
        <v>36</v>
      </c>
      <c r="B30" s="59">
        <v>2110</v>
      </c>
      <c r="C30" s="60">
        <f>C31+C32</f>
        <v>98000</v>
      </c>
      <c r="D30" s="60">
        <f aca="true" t="shared" si="3" ref="D30:N30">D31+D32</f>
        <v>98000</v>
      </c>
      <c r="E30" s="60">
        <f t="shared" si="3"/>
        <v>98000</v>
      </c>
      <c r="F30" s="60">
        <f t="shared" si="3"/>
        <v>98000</v>
      </c>
      <c r="G30" s="60">
        <f t="shared" si="3"/>
        <v>110000</v>
      </c>
      <c r="H30" s="60">
        <f t="shared" si="3"/>
        <v>130000</v>
      </c>
      <c r="I30" s="60">
        <f t="shared" si="3"/>
        <v>73000</v>
      </c>
      <c r="J30" s="60">
        <f t="shared" si="3"/>
        <v>88000</v>
      </c>
      <c r="K30" s="60">
        <f t="shared" si="3"/>
        <v>100000</v>
      </c>
      <c r="L30" s="60">
        <f t="shared" si="3"/>
        <v>98000</v>
      </c>
      <c r="M30" s="60">
        <f t="shared" si="3"/>
        <v>98000</v>
      </c>
      <c r="N30" s="60">
        <f t="shared" si="3"/>
        <v>98000</v>
      </c>
      <c r="O30" s="52">
        <f t="shared" si="2"/>
        <v>1187000</v>
      </c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</row>
    <row r="31" spans="1:47" s="57" customFormat="1" ht="15" customHeight="1">
      <c r="A31" s="58" t="s">
        <v>37</v>
      </c>
      <c r="B31" s="59">
        <v>2111</v>
      </c>
      <c r="C31" s="60">
        <v>98000</v>
      </c>
      <c r="D31" s="60">
        <v>98000</v>
      </c>
      <c r="E31" s="60">
        <v>98000</v>
      </c>
      <c r="F31" s="60">
        <v>98000</v>
      </c>
      <c r="G31" s="60">
        <v>110000</v>
      </c>
      <c r="H31" s="60">
        <v>130000</v>
      </c>
      <c r="I31" s="60">
        <v>73000</v>
      </c>
      <c r="J31" s="60">
        <v>88000</v>
      </c>
      <c r="K31" s="60">
        <v>100000</v>
      </c>
      <c r="L31" s="60">
        <v>98000</v>
      </c>
      <c r="M31" s="60">
        <v>98000</v>
      </c>
      <c r="N31" s="60">
        <v>98000</v>
      </c>
      <c r="O31" s="52">
        <f t="shared" si="2"/>
        <v>1187000</v>
      </c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</row>
    <row r="32" spans="1:47" s="62" customFormat="1" ht="30" customHeight="1">
      <c r="A32" s="58" t="s">
        <v>38</v>
      </c>
      <c r="B32" s="59">
        <v>2112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52">
        <f t="shared" si="2"/>
        <v>0</v>
      </c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</row>
    <row r="33" spans="1:47" s="54" customFormat="1" ht="18.75" customHeight="1">
      <c r="A33" s="58" t="s">
        <v>39</v>
      </c>
      <c r="B33" s="59">
        <v>2120</v>
      </c>
      <c r="C33" s="60">
        <f>C31*0.22</f>
        <v>21560</v>
      </c>
      <c r="D33" s="60">
        <f>D31*0.22</f>
        <v>21560</v>
      </c>
      <c r="E33" s="60">
        <f aca="true" t="shared" si="4" ref="E33:N33">E31*0.22</f>
        <v>21560</v>
      </c>
      <c r="F33" s="60">
        <f t="shared" si="4"/>
        <v>21560</v>
      </c>
      <c r="G33" s="60">
        <f t="shared" si="4"/>
        <v>24200</v>
      </c>
      <c r="H33" s="60">
        <f t="shared" si="4"/>
        <v>28600</v>
      </c>
      <c r="I33" s="60">
        <f t="shared" si="4"/>
        <v>16060</v>
      </c>
      <c r="J33" s="60">
        <f t="shared" si="4"/>
        <v>19360</v>
      </c>
      <c r="K33" s="60">
        <f t="shared" si="4"/>
        <v>22000</v>
      </c>
      <c r="L33" s="60">
        <f t="shared" si="4"/>
        <v>21560</v>
      </c>
      <c r="M33" s="60">
        <f t="shared" si="4"/>
        <v>21560</v>
      </c>
      <c r="N33" s="60">
        <f t="shared" si="4"/>
        <v>21560</v>
      </c>
      <c r="O33" s="52">
        <f t="shared" si="2"/>
        <v>261140</v>
      </c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</row>
    <row r="34" spans="1:47" s="54" customFormat="1" ht="18.75" customHeight="1">
      <c r="A34" s="55" t="s">
        <v>40</v>
      </c>
      <c r="B34" s="51">
        <v>2200</v>
      </c>
      <c r="C34" s="63">
        <f>C35+C36+C37+C38+C39+C40+C41+C48</f>
        <v>51500</v>
      </c>
      <c r="D34" s="63">
        <f aca="true" t="shared" si="5" ref="D34:N34">D35+D36+D37+D38+D39+D40+D41+D48</f>
        <v>47000</v>
      </c>
      <c r="E34" s="63">
        <f t="shared" si="5"/>
        <v>42000</v>
      </c>
      <c r="F34" s="63">
        <f t="shared" si="5"/>
        <v>15500</v>
      </c>
      <c r="G34" s="63">
        <f t="shared" si="5"/>
        <v>5500</v>
      </c>
      <c r="H34" s="63">
        <f t="shared" si="5"/>
        <v>3500</v>
      </c>
      <c r="I34" s="63">
        <f t="shared" si="5"/>
        <v>3000</v>
      </c>
      <c r="J34" s="63">
        <f t="shared" si="5"/>
        <v>4000</v>
      </c>
      <c r="K34" s="63">
        <f t="shared" si="5"/>
        <v>5000</v>
      </c>
      <c r="L34" s="63">
        <f t="shared" si="5"/>
        <v>13500</v>
      </c>
      <c r="M34" s="63">
        <f t="shared" si="5"/>
        <v>23250</v>
      </c>
      <c r="N34" s="63">
        <f t="shared" si="5"/>
        <v>29750</v>
      </c>
      <c r="O34" s="52">
        <f t="shared" si="2"/>
        <v>243500</v>
      </c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</row>
    <row r="35" spans="1:47" s="62" customFormat="1" ht="27" customHeight="1">
      <c r="A35" s="58" t="s">
        <v>41</v>
      </c>
      <c r="B35" s="59">
        <v>2210</v>
      </c>
      <c r="C35" s="63">
        <v>5000</v>
      </c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52">
        <f t="shared" si="2"/>
        <v>5000</v>
      </c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</row>
    <row r="36" spans="1:47" s="62" customFormat="1" ht="29.25" customHeight="1">
      <c r="A36" s="58" t="s">
        <v>42</v>
      </c>
      <c r="B36" s="59">
        <v>2220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52">
        <f t="shared" si="2"/>
        <v>0</v>
      </c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</row>
    <row r="37" spans="1:47" s="62" customFormat="1" ht="15">
      <c r="A37" s="58" t="s">
        <v>43</v>
      </c>
      <c r="B37" s="59">
        <v>2230</v>
      </c>
      <c r="C37" s="63">
        <v>500</v>
      </c>
      <c r="D37" s="63">
        <v>500</v>
      </c>
      <c r="E37" s="63">
        <v>500</v>
      </c>
      <c r="F37" s="63">
        <v>500</v>
      </c>
      <c r="G37" s="63">
        <v>500</v>
      </c>
      <c r="H37" s="63">
        <v>0</v>
      </c>
      <c r="I37" s="63">
        <v>0</v>
      </c>
      <c r="J37" s="63">
        <v>0</v>
      </c>
      <c r="K37" s="63">
        <v>500</v>
      </c>
      <c r="L37" s="63">
        <v>500</v>
      </c>
      <c r="M37" s="63">
        <v>500</v>
      </c>
      <c r="N37" s="63">
        <v>1000</v>
      </c>
      <c r="O37" s="52">
        <f t="shared" si="2"/>
        <v>5000</v>
      </c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</row>
    <row r="38" spans="1:47" s="54" customFormat="1" ht="29.25" customHeight="1">
      <c r="A38" s="58" t="s">
        <v>44</v>
      </c>
      <c r="B38" s="59">
        <v>2240</v>
      </c>
      <c r="C38" s="63">
        <v>1000</v>
      </c>
      <c r="D38" s="63">
        <v>1000</v>
      </c>
      <c r="E38" s="63">
        <v>1000</v>
      </c>
      <c r="F38" s="63">
        <v>1000</v>
      </c>
      <c r="G38" s="63">
        <v>1000</v>
      </c>
      <c r="H38" s="63">
        <v>1000</v>
      </c>
      <c r="I38" s="63">
        <v>1000</v>
      </c>
      <c r="J38" s="63">
        <v>1000</v>
      </c>
      <c r="K38" s="63">
        <v>1000</v>
      </c>
      <c r="L38" s="63">
        <v>1000</v>
      </c>
      <c r="M38" s="63">
        <v>1000</v>
      </c>
      <c r="N38" s="63">
        <v>1000</v>
      </c>
      <c r="O38" s="52">
        <f t="shared" si="2"/>
        <v>12000</v>
      </c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</row>
    <row r="39" spans="1:47" s="54" customFormat="1" ht="21" customHeight="1">
      <c r="A39" s="58" t="s">
        <v>45</v>
      </c>
      <c r="B39" s="59">
        <v>2250</v>
      </c>
      <c r="C39" s="63">
        <v>1000</v>
      </c>
      <c r="D39" s="63">
        <v>500</v>
      </c>
      <c r="E39" s="63">
        <v>500</v>
      </c>
      <c r="F39" s="63">
        <v>500</v>
      </c>
      <c r="G39" s="63">
        <v>500</v>
      </c>
      <c r="H39" s="63">
        <v>500</v>
      </c>
      <c r="I39" s="63">
        <v>0</v>
      </c>
      <c r="J39" s="63">
        <v>0</v>
      </c>
      <c r="K39" s="63">
        <v>500</v>
      </c>
      <c r="L39" s="63">
        <v>500</v>
      </c>
      <c r="M39" s="63">
        <v>250</v>
      </c>
      <c r="N39" s="63">
        <v>250</v>
      </c>
      <c r="O39" s="52">
        <f t="shared" si="2"/>
        <v>5000</v>
      </c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</row>
    <row r="40" spans="1:47" s="54" customFormat="1" ht="12.75" customHeight="1">
      <c r="A40" s="64" t="s">
        <v>46</v>
      </c>
      <c r="B40" s="59">
        <v>2260</v>
      </c>
      <c r="C40" s="63">
        <v>0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52">
        <f t="shared" si="2"/>
        <v>0</v>
      </c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</row>
    <row r="41" spans="1:47" s="62" customFormat="1" ht="12.75" customHeight="1">
      <c r="A41" s="58" t="s">
        <v>47</v>
      </c>
      <c r="B41" s="59">
        <v>2270</v>
      </c>
      <c r="C41" s="63">
        <f>C42+C43+C44+C45+C46</f>
        <v>44000</v>
      </c>
      <c r="D41" s="63">
        <f aca="true" t="shared" si="6" ref="D41:N41">D42+D43+D44+D45+D46</f>
        <v>45000</v>
      </c>
      <c r="E41" s="63">
        <f t="shared" si="6"/>
        <v>40000</v>
      </c>
      <c r="F41" s="63">
        <f t="shared" si="6"/>
        <v>13500</v>
      </c>
      <c r="G41" s="63">
        <f t="shared" si="6"/>
        <v>3500</v>
      </c>
      <c r="H41" s="63">
        <f t="shared" si="6"/>
        <v>2000</v>
      </c>
      <c r="I41" s="63">
        <f t="shared" si="6"/>
        <v>2000</v>
      </c>
      <c r="J41" s="63">
        <f t="shared" si="6"/>
        <v>3000</v>
      </c>
      <c r="K41" s="63">
        <f t="shared" si="6"/>
        <v>3000</v>
      </c>
      <c r="L41" s="63">
        <f t="shared" si="6"/>
        <v>11500</v>
      </c>
      <c r="M41" s="63">
        <f t="shared" si="6"/>
        <v>21500</v>
      </c>
      <c r="N41" s="63">
        <f t="shared" si="6"/>
        <v>27500</v>
      </c>
      <c r="O41" s="52">
        <f t="shared" si="2"/>
        <v>216500</v>
      </c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</row>
    <row r="42" spans="1:47" s="62" customFormat="1" ht="21" customHeight="1">
      <c r="A42" s="58" t="s">
        <v>48</v>
      </c>
      <c r="B42" s="59">
        <v>2271</v>
      </c>
      <c r="C42" s="63">
        <v>0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52">
        <f t="shared" si="2"/>
        <v>0</v>
      </c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</row>
    <row r="43" spans="1:47" s="62" customFormat="1" ht="14.25" customHeight="1">
      <c r="A43" s="58" t="s">
        <v>49</v>
      </c>
      <c r="B43" s="59">
        <v>2272</v>
      </c>
      <c r="C43" s="63">
        <v>0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52">
        <f t="shared" si="2"/>
        <v>0</v>
      </c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</row>
    <row r="44" spans="1:47" s="62" customFormat="1" ht="15.75" customHeight="1">
      <c r="A44" s="58" t="s">
        <v>50</v>
      </c>
      <c r="B44" s="59">
        <v>2273</v>
      </c>
      <c r="C44" s="63">
        <v>4000</v>
      </c>
      <c r="D44" s="63">
        <v>5000</v>
      </c>
      <c r="E44" s="63">
        <v>5000</v>
      </c>
      <c r="F44" s="63">
        <v>3500</v>
      </c>
      <c r="G44" s="63">
        <v>3500</v>
      </c>
      <c r="H44" s="63">
        <v>2000</v>
      </c>
      <c r="I44" s="63">
        <v>2000</v>
      </c>
      <c r="J44" s="63">
        <v>3000</v>
      </c>
      <c r="K44" s="63">
        <v>3000</v>
      </c>
      <c r="L44" s="63">
        <v>1500</v>
      </c>
      <c r="M44" s="63">
        <v>1500</v>
      </c>
      <c r="N44" s="63">
        <v>1500</v>
      </c>
      <c r="O44" s="52">
        <f t="shared" si="2"/>
        <v>35500</v>
      </c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</row>
    <row r="45" spans="1:47" s="62" customFormat="1" ht="15.75" customHeight="1">
      <c r="A45" s="58" t="s">
        <v>51</v>
      </c>
      <c r="B45" s="59">
        <v>2274</v>
      </c>
      <c r="C45" s="63">
        <v>40000</v>
      </c>
      <c r="D45" s="63">
        <v>40000</v>
      </c>
      <c r="E45" s="63">
        <v>35000</v>
      </c>
      <c r="F45" s="63">
        <v>10000</v>
      </c>
      <c r="G45" s="63"/>
      <c r="H45" s="63"/>
      <c r="I45" s="63"/>
      <c r="J45" s="63"/>
      <c r="K45" s="63"/>
      <c r="L45" s="63">
        <v>10000</v>
      </c>
      <c r="M45" s="63">
        <v>20000</v>
      </c>
      <c r="N45" s="63">
        <v>26000</v>
      </c>
      <c r="O45" s="52">
        <f t="shared" si="2"/>
        <v>181000</v>
      </c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</row>
    <row r="46" spans="1:47" s="62" customFormat="1" ht="15" customHeight="1">
      <c r="A46" s="58" t="s">
        <v>52</v>
      </c>
      <c r="B46" s="59">
        <v>2275</v>
      </c>
      <c r="C46" s="63"/>
      <c r="D46" s="63"/>
      <c r="E46" s="63"/>
      <c r="F46" s="63"/>
      <c r="G46" s="63"/>
      <c r="H46" s="63"/>
      <c r="I46" s="63"/>
      <c r="J46" s="63">
        <v>0</v>
      </c>
      <c r="K46" s="63"/>
      <c r="L46" s="63"/>
      <c r="M46" s="63"/>
      <c r="N46" s="63"/>
      <c r="O46" s="52">
        <f t="shared" si="2"/>
        <v>0</v>
      </c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</row>
    <row r="47" spans="1:47" s="62" customFormat="1" ht="15" customHeight="1">
      <c r="A47" s="58" t="s">
        <v>142</v>
      </c>
      <c r="B47" s="59">
        <v>2276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52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</row>
    <row r="48" spans="1:47" s="54" customFormat="1" ht="27.75" customHeight="1">
      <c r="A48" s="58" t="s">
        <v>53</v>
      </c>
      <c r="B48" s="59">
        <v>2280</v>
      </c>
      <c r="C48" s="63">
        <f>C49+C50</f>
        <v>0</v>
      </c>
      <c r="D48" s="63">
        <f aca="true" t="shared" si="7" ref="D48:N48">D49+D50</f>
        <v>0</v>
      </c>
      <c r="E48" s="63">
        <f t="shared" si="7"/>
        <v>0</v>
      </c>
      <c r="F48" s="63">
        <f t="shared" si="7"/>
        <v>0</v>
      </c>
      <c r="G48" s="63">
        <f t="shared" si="7"/>
        <v>0</v>
      </c>
      <c r="H48" s="63">
        <f t="shared" si="7"/>
        <v>0</v>
      </c>
      <c r="I48" s="63">
        <f t="shared" si="7"/>
        <v>0</v>
      </c>
      <c r="J48" s="63">
        <f t="shared" si="7"/>
        <v>0</v>
      </c>
      <c r="K48" s="63">
        <f t="shared" si="7"/>
        <v>0</v>
      </c>
      <c r="L48" s="63">
        <f t="shared" si="7"/>
        <v>0</v>
      </c>
      <c r="M48" s="63">
        <f t="shared" si="7"/>
        <v>0</v>
      </c>
      <c r="N48" s="63">
        <f t="shared" si="7"/>
        <v>0</v>
      </c>
      <c r="O48" s="52">
        <f t="shared" si="2"/>
        <v>0</v>
      </c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</row>
    <row r="49" spans="1:47" s="62" customFormat="1" ht="28.5" customHeight="1">
      <c r="A49" s="58" t="s">
        <v>54</v>
      </c>
      <c r="B49" s="59">
        <v>2281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52">
        <f t="shared" si="2"/>
        <v>0</v>
      </c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</row>
    <row r="50" spans="1:47" s="62" customFormat="1" ht="39.75" customHeight="1">
      <c r="A50" s="58" t="s">
        <v>55</v>
      </c>
      <c r="B50" s="59">
        <v>2282</v>
      </c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52">
        <f t="shared" si="2"/>
        <v>0</v>
      </c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</row>
    <row r="51" spans="1:15" s="49" customFormat="1" ht="23.25" customHeight="1">
      <c r="A51" s="55" t="s">
        <v>56</v>
      </c>
      <c r="B51" s="51">
        <v>2400</v>
      </c>
      <c r="C51" s="60">
        <f>C52+C53</f>
        <v>0</v>
      </c>
      <c r="D51" s="60">
        <f aca="true" t="shared" si="8" ref="D51:N51">D52+D53</f>
        <v>0</v>
      </c>
      <c r="E51" s="60">
        <f t="shared" si="8"/>
        <v>0</v>
      </c>
      <c r="F51" s="60">
        <f t="shared" si="8"/>
        <v>0</v>
      </c>
      <c r="G51" s="60">
        <f t="shared" si="8"/>
        <v>0</v>
      </c>
      <c r="H51" s="60">
        <f t="shared" si="8"/>
        <v>0</v>
      </c>
      <c r="I51" s="60">
        <f t="shared" si="8"/>
        <v>0</v>
      </c>
      <c r="J51" s="60">
        <f t="shared" si="8"/>
        <v>0</v>
      </c>
      <c r="K51" s="60">
        <f t="shared" si="8"/>
        <v>0</v>
      </c>
      <c r="L51" s="60">
        <f t="shared" si="8"/>
        <v>0</v>
      </c>
      <c r="M51" s="60">
        <f t="shared" si="8"/>
        <v>0</v>
      </c>
      <c r="N51" s="60">
        <f t="shared" si="8"/>
        <v>0</v>
      </c>
      <c r="O51" s="52">
        <f t="shared" si="2"/>
        <v>0</v>
      </c>
    </row>
    <row r="52" spans="1:15" s="49" customFormat="1" ht="36.75" customHeight="1">
      <c r="A52" s="58" t="s">
        <v>57</v>
      </c>
      <c r="B52" s="59">
        <v>2410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52">
        <f t="shared" si="2"/>
        <v>0</v>
      </c>
    </row>
    <row r="53" spans="1:15" s="49" customFormat="1" ht="27" customHeight="1">
      <c r="A53" s="58" t="s">
        <v>58</v>
      </c>
      <c r="B53" s="59">
        <v>2420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52">
        <f t="shared" si="2"/>
        <v>0</v>
      </c>
    </row>
    <row r="54" spans="1:15" s="49" customFormat="1" ht="15.75" customHeight="1">
      <c r="A54" s="55" t="s">
        <v>59</v>
      </c>
      <c r="B54" s="51">
        <v>2600</v>
      </c>
      <c r="C54" s="60">
        <f>C55+C56+C57</f>
        <v>0</v>
      </c>
      <c r="D54" s="60">
        <f aca="true" t="shared" si="9" ref="D54:N54">D55+D56+D57</f>
        <v>0</v>
      </c>
      <c r="E54" s="60">
        <f t="shared" si="9"/>
        <v>0</v>
      </c>
      <c r="F54" s="60">
        <f t="shared" si="9"/>
        <v>0</v>
      </c>
      <c r="G54" s="60">
        <f t="shared" si="9"/>
        <v>0</v>
      </c>
      <c r="H54" s="60">
        <f t="shared" si="9"/>
        <v>0</v>
      </c>
      <c r="I54" s="60">
        <f t="shared" si="9"/>
        <v>0</v>
      </c>
      <c r="J54" s="60">
        <f t="shared" si="9"/>
        <v>0</v>
      </c>
      <c r="K54" s="60">
        <f t="shared" si="9"/>
        <v>0</v>
      </c>
      <c r="L54" s="60">
        <f t="shared" si="9"/>
        <v>0</v>
      </c>
      <c r="M54" s="60">
        <f t="shared" si="9"/>
        <v>0</v>
      </c>
      <c r="N54" s="60">
        <f t="shared" si="9"/>
        <v>0</v>
      </c>
      <c r="O54" s="52">
        <f t="shared" si="2"/>
        <v>0</v>
      </c>
    </row>
    <row r="55" spans="1:15" s="49" customFormat="1" ht="25.5" customHeight="1">
      <c r="A55" s="58" t="s">
        <v>60</v>
      </c>
      <c r="B55" s="59">
        <v>2610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52">
        <f t="shared" si="2"/>
        <v>0</v>
      </c>
    </row>
    <row r="56" spans="1:15" s="49" customFormat="1" ht="42" customHeight="1">
      <c r="A56" s="64" t="s">
        <v>61</v>
      </c>
      <c r="B56" s="59">
        <v>2620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52">
        <f t="shared" si="2"/>
        <v>0</v>
      </c>
    </row>
    <row r="57" spans="1:15" s="49" customFormat="1" ht="41.25" customHeight="1">
      <c r="A57" s="64" t="s">
        <v>62</v>
      </c>
      <c r="B57" s="59">
        <v>2630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52">
        <f t="shared" si="2"/>
        <v>0</v>
      </c>
    </row>
    <row r="58" spans="1:15" s="49" customFormat="1" ht="16.5" customHeight="1">
      <c r="A58" s="55" t="s">
        <v>63</v>
      </c>
      <c r="B58" s="51">
        <v>2700</v>
      </c>
      <c r="C58" s="60">
        <f>C59+C60+C61</f>
        <v>0</v>
      </c>
      <c r="D58" s="60">
        <f aca="true" t="shared" si="10" ref="D58:N58">D59+D60+D61</f>
        <v>0</v>
      </c>
      <c r="E58" s="60">
        <f t="shared" si="10"/>
        <v>0</v>
      </c>
      <c r="F58" s="60">
        <f t="shared" si="10"/>
        <v>0</v>
      </c>
      <c r="G58" s="60">
        <f t="shared" si="10"/>
        <v>0</v>
      </c>
      <c r="H58" s="60">
        <f t="shared" si="10"/>
        <v>0</v>
      </c>
      <c r="I58" s="60">
        <f t="shared" si="10"/>
        <v>0</v>
      </c>
      <c r="J58" s="60">
        <f t="shared" si="10"/>
        <v>0</v>
      </c>
      <c r="K58" s="60">
        <f t="shared" si="10"/>
        <v>0</v>
      </c>
      <c r="L58" s="60">
        <f t="shared" si="10"/>
        <v>0</v>
      </c>
      <c r="M58" s="60">
        <f t="shared" si="10"/>
        <v>0</v>
      </c>
      <c r="N58" s="60">
        <f t="shared" si="10"/>
        <v>0</v>
      </c>
      <c r="O58" s="52">
        <f t="shared" si="2"/>
        <v>0</v>
      </c>
    </row>
    <row r="59" spans="1:15" s="49" customFormat="1" ht="19.5" customHeight="1">
      <c r="A59" s="58" t="s">
        <v>64</v>
      </c>
      <c r="B59" s="59">
        <v>2710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52">
        <f t="shared" si="2"/>
        <v>0</v>
      </c>
    </row>
    <row r="60" spans="1:15" s="49" customFormat="1" ht="12.75">
      <c r="A60" s="58" t="s">
        <v>65</v>
      </c>
      <c r="B60" s="59">
        <v>2720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52">
        <f t="shared" si="2"/>
        <v>0</v>
      </c>
    </row>
    <row r="61" spans="1:15" s="49" customFormat="1" ht="16.5" customHeight="1">
      <c r="A61" s="58" t="s">
        <v>66</v>
      </c>
      <c r="B61" s="59">
        <v>2730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52">
        <f t="shared" si="2"/>
        <v>0</v>
      </c>
    </row>
    <row r="62" spans="1:15" s="49" customFormat="1" ht="12.75">
      <c r="A62" s="55" t="s">
        <v>67</v>
      </c>
      <c r="B62" s="51">
        <v>2800</v>
      </c>
      <c r="C62" s="60">
        <v>500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52">
        <f t="shared" si="2"/>
        <v>500</v>
      </c>
    </row>
    <row r="63" spans="1:15" s="49" customFormat="1" ht="16.5" customHeight="1">
      <c r="A63" s="50" t="s">
        <v>69</v>
      </c>
      <c r="B63" s="51">
        <v>3000</v>
      </c>
      <c r="C63" s="60">
        <f>C64+C78</f>
        <v>0</v>
      </c>
      <c r="D63" s="60">
        <f aca="true" t="shared" si="11" ref="D63:N63">D64+D78</f>
        <v>0</v>
      </c>
      <c r="E63" s="60">
        <f t="shared" si="11"/>
        <v>0</v>
      </c>
      <c r="F63" s="60">
        <f t="shared" si="11"/>
        <v>0</v>
      </c>
      <c r="G63" s="60">
        <f t="shared" si="11"/>
        <v>0</v>
      </c>
      <c r="H63" s="60">
        <f t="shared" si="11"/>
        <v>0</v>
      </c>
      <c r="I63" s="60">
        <f t="shared" si="11"/>
        <v>0</v>
      </c>
      <c r="J63" s="60">
        <f t="shared" si="11"/>
        <v>0</v>
      </c>
      <c r="K63" s="60">
        <f t="shared" si="11"/>
        <v>0</v>
      </c>
      <c r="L63" s="60">
        <f t="shared" si="11"/>
        <v>0</v>
      </c>
      <c r="M63" s="60">
        <f t="shared" si="11"/>
        <v>0</v>
      </c>
      <c r="N63" s="60">
        <f t="shared" si="11"/>
        <v>0</v>
      </c>
      <c r="O63" s="52">
        <f t="shared" si="2"/>
        <v>0</v>
      </c>
    </row>
    <row r="64" spans="1:15" s="49" customFormat="1" ht="28.5" customHeight="1">
      <c r="A64" s="55" t="s">
        <v>70</v>
      </c>
      <c r="B64" s="51">
        <v>3100</v>
      </c>
      <c r="C64" s="60">
        <f>C65+C66+C69+C72+C76+C77</f>
        <v>0</v>
      </c>
      <c r="D64" s="60">
        <f aca="true" t="shared" si="12" ref="D64:N64">D65+D66+D69+D72+D76+D77</f>
        <v>0</v>
      </c>
      <c r="E64" s="60">
        <f t="shared" si="12"/>
        <v>0</v>
      </c>
      <c r="F64" s="60">
        <f t="shared" si="12"/>
        <v>0</v>
      </c>
      <c r="G64" s="60">
        <f t="shared" si="12"/>
        <v>0</v>
      </c>
      <c r="H64" s="60">
        <f t="shared" si="12"/>
        <v>0</v>
      </c>
      <c r="I64" s="60">
        <f t="shared" si="12"/>
        <v>0</v>
      </c>
      <c r="J64" s="60">
        <f t="shared" si="12"/>
        <v>0</v>
      </c>
      <c r="K64" s="60">
        <f t="shared" si="12"/>
        <v>0</v>
      </c>
      <c r="L64" s="60">
        <f t="shared" si="12"/>
        <v>0</v>
      </c>
      <c r="M64" s="60">
        <f t="shared" si="12"/>
        <v>0</v>
      </c>
      <c r="N64" s="60">
        <f t="shared" si="12"/>
        <v>0</v>
      </c>
      <c r="O64" s="52">
        <f t="shared" si="2"/>
        <v>0</v>
      </c>
    </row>
    <row r="65" spans="1:15" s="49" customFormat="1" ht="39.75" customHeight="1">
      <c r="A65" s="65" t="s">
        <v>71</v>
      </c>
      <c r="B65" s="59">
        <v>3110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52">
        <f t="shared" si="2"/>
        <v>0</v>
      </c>
    </row>
    <row r="66" spans="1:15" s="49" customFormat="1" ht="24" customHeight="1">
      <c r="A66" s="58" t="s">
        <v>72</v>
      </c>
      <c r="B66" s="59">
        <v>3120</v>
      </c>
      <c r="C66" s="60">
        <f>C67+C68</f>
        <v>0</v>
      </c>
      <c r="D66" s="60">
        <f aca="true" t="shared" si="13" ref="D66:N66">D67+D68</f>
        <v>0</v>
      </c>
      <c r="E66" s="60">
        <f t="shared" si="13"/>
        <v>0</v>
      </c>
      <c r="F66" s="60">
        <f t="shared" si="13"/>
        <v>0</v>
      </c>
      <c r="G66" s="60">
        <f t="shared" si="13"/>
        <v>0</v>
      </c>
      <c r="H66" s="60">
        <f t="shared" si="13"/>
        <v>0</v>
      </c>
      <c r="I66" s="60">
        <f t="shared" si="13"/>
        <v>0</v>
      </c>
      <c r="J66" s="60">
        <f t="shared" si="13"/>
        <v>0</v>
      </c>
      <c r="K66" s="60">
        <f t="shared" si="13"/>
        <v>0</v>
      </c>
      <c r="L66" s="60">
        <f t="shared" si="13"/>
        <v>0</v>
      </c>
      <c r="M66" s="60">
        <f t="shared" si="13"/>
        <v>0</v>
      </c>
      <c r="N66" s="60">
        <f t="shared" si="13"/>
        <v>0</v>
      </c>
      <c r="O66" s="52">
        <f t="shared" si="2"/>
        <v>0</v>
      </c>
    </row>
    <row r="67" spans="1:15" s="49" customFormat="1" ht="15" customHeight="1">
      <c r="A67" s="64" t="s">
        <v>73</v>
      </c>
      <c r="B67" s="59">
        <v>3121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52">
        <f t="shared" si="2"/>
        <v>0</v>
      </c>
    </row>
    <row r="68" spans="1:15" s="49" customFormat="1" ht="13.5" customHeight="1">
      <c r="A68" s="64" t="s">
        <v>74</v>
      </c>
      <c r="B68" s="59">
        <v>3122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52">
        <f t="shared" si="2"/>
        <v>0</v>
      </c>
    </row>
    <row r="69" spans="1:15" s="49" customFormat="1" ht="13.5" customHeight="1">
      <c r="A69" s="58" t="s">
        <v>75</v>
      </c>
      <c r="B69" s="59">
        <v>3130</v>
      </c>
      <c r="C69" s="60">
        <f>C70+C71</f>
        <v>0</v>
      </c>
      <c r="D69" s="60">
        <f aca="true" t="shared" si="14" ref="D69:N69">D70+D71</f>
        <v>0</v>
      </c>
      <c r="E69" s="60">
        <f t="shared" si="14"/>
        <v>0</v>
      </c>
      <c r="F69" s="60">
        <f t="shared" si="14"/>
        <v>0</v>
      </c>
      <c r="G69" s="60">
        <f t="shared" si="14"/>
        <v>0</v>
      </c>
      <c r="H69" s="60">
        <f t="shared" si="14"/>
        <v>0</v>
      </c>
      <c r="I69" s="60">
        <f t="shared" si="14"/>
        <v>0</v>
      </c>
      <c r="J69" s="60">
        <f t="shared" si="14"/>
        <v>0</v>
      </c>
      <c r="K69" s="60">
        <f t="shared" si="14"/>
        <v>0</v>
      </c>
      <c r="L69" s="60">
        <f t="shared" si="14"/>
        <v>0</v>
      </c>
      <c r="M69" s="60">
        <f t="shared" si="14"/>
        <v>0</v>
      </c>
      <c r="N69" s="60">
        <f t="shared" si="14"/>
        <v>0</v>
      </c>
      <c r="O69" s="52">
        <f t="shared" si="2"/>
        <v>0</v>
      </c>
    </row>
    <row r="70" spans="1:15" s="49" customFormat="1" ht="13.5" customHeight="1">
      <c r="A70" s="58" t="s">
        <v>76</v>
      </c>
      <c r="B70" s="59">
        <v>3131</v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52">
        <f t="shared" si="2"/>
        <v>0</v>
      </c>
    </row>
    <row r="71" spans="1:15" s="49" customFormat="1" ht="13.5" customHeight="1">
      <c r="A71" s="65" t="s">
        <v>77</v>
      </c>
      <c r="B71" s="59">
        <v>3132</v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52">
        <f t="shared" si="2"/>
        <v>0</v>
      </c>
    </row>
    <row r="72" spans="1:15" s="49" customFormat="1" ht="13.5" customHeight="1">
      <c r="A72" s="65" t="s">
        <v>78</v>
      </c>
      <c r="B72" s="59">
        <v>3140</v>
      </c>
      <c r="C72" s="60">
        <f>C73+C74+C75</f>
        <v>0</v>
      </c>
      <c r="D72" s="60">
        <f aca="true" t="shared" si="15" ref="D72:N72">D73+D74+D75</f>
        <v>0</v>
      </c>
      <c r="E72" s="60">
        <f t="shared" si="15"/>
        <v>0</v>
      </c>
      <c r="F72" s="60">
        <f t="shared" si="15"/>
        <v>0</v>
      </c>
      <c r="G72" s="60">
        <f t="shared" si="15"/>
        <v>0</v>
      </c>
      <c r="H72" s="60">
        <f t="shared" si="15"/>
        <v>0</v>
      </c>
      <c r="I72" s="60">
        <f t="shared" si="15"/>
        <v>0</v>
      </c>
      <c r="J72" s="60">
        <f t="shared" si="15"/>
        <v>0</v>
      </c>
      <c r="K72" s="60">
        <f t="shared" si="15"/>
        <v>0</v>
      </c>
      <c r="L72" s="60">
        <f t="shared" si="15"/>
        <v>0</v>
      </c>
      <c r="M72" s="60">
        <f t="shared" si="15"/>
        <v>0</v>
      </c>
      <c r="N72" s="60">
        <f t="shared" si="15"/>
        <v>0</v>
      </c>
      <c r="O72" s="52">
        <f t="shared" si="2"/>
        <v>0</v>
      </c>
    </row>
    <row r="73" spans="1:15" s="49" customFormat="1" ht="13.5" customHeight="1">
      <c r="A73" s="65" t="s">
        <v>79</v>
      </c>
      <c r="B73" s="59">
        <v>3141</v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52">
        <f t="shared" si="2"/>
        <v>0</v>
      </c>
    </row>
    <row r="74" spans="1:15" s="49" customFormat="1" ht="13.5" customHeight="1">
      <c r="A74" s="65" t="s">
        <v>80</v>
      </c>
      <c r="B74" s="59">
        <v>3142</v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52">
        <f t="shared" si="2"/>
        <v>0</v>
      </c>
    </row>
    <row r="75" spans="1:15" s="49" customFormat="1" ht="13.5" customHeight="1">
      <c r="A75" s="65" t="s">
        <v>81</v>
      </c>
      <c r="B75" s="59">
        <v>3143</v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52">
        <f t="shared" si="2"/>
        <v>0</v>
      </c>
    </row>
    <row r="76" spans="1:15" s="49" customFormat="1" ht="13.5" customHeight="1">
      <c r="A76" s="58" t="s">
        <v>82</v>
      </c>
      <c r="B76" s="59">
        <v>3150</v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52">
        <f t="shared" si="2"/>
        <v>0</v>
      </c>
    </row>
    <row r="77" spans="1:15" s="49" customFormat="1" ht="13.5" customHeight="1">
      <c r="A77" s="58" t="s">
        <v>83</v>
      </c>
      <c r="B77" s="59">
        <v>3160</v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52">
        <f t="shared" si="2"/>
        <v>0</v>
      </c>
    </row>
    <row r="78" spans="1:15" s="49" customFormat="1" ht="13.5" customHeight="1">
      <c r="A78" s="55" t="s">
        <v>84</v>
      </c>
      <c r="B78" s="51">
        <v>3200</v>
      </c>
      <c r="C78" s="60">
        <f>C79+C80+C81+C82</f>
        <v>0</v>
      </c>
      <c r="D78" s="60">
        <f aca="true" t="shared" si="16" ref="D78:N78">D79+D80+D81+D82</f>
        <v>0</v>
      </c>
      <c r="E78" s="60">
        <f t="shared" si="16"/>
        <v>0</v>
      </c>
      <c r="F78" s="60">
        <f t="shared" si="16"/>
        <v>0</v>
      </c>
      <c r="G78" s="60">
        <f t="shared" si="16"/>
        <v>0</v>
      </c>
      <c r="H78" s="60">
        <f t="shared" si="16"/>
        <v>0</v>
      </c>
      <c r="I78" s="60">
        <f t="shared" si="16"/>
        <v>0</v>
      </c>
      <c r="J78" s="60">
        <f t="shared" si="16"/>
        <v>0</v>
      </c>
      <c r="K78" s="60">
        <f t="shared" si="16"/>
        <v>0</v>
      </c>
      <c r="L78" s="60">
        <f t="shared" si="16"/>
        <v>0</v>
      </c>
      <c r="M78" s="60">
        <f t="shared" si="16"/>
        <v>0</v>
      </c>
      <c r="N78" s="60">
        <f t="shared" si="16"/>
        <v>0</v>
      </c>
      <c r="O78" s="52">
        <f t="shared" si="2"/>
        <v>0</v>
      </c>
    </row>
    <row r="79" spans="1:15" s="49" customFormat="1" ht="13.5" customHeight="1">
      <c r="A79" s="58" t="s">
        <v>85</v>
      </c>
      <c r="B79" s="59">
        <v>3210</v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52">
        <f t="shared" si="2"/>
        <v>0</v>
      </c>
    </row>
    <row r="80" spans="1:15" s="49" customFormat="1" ht="13.5" customHeight="1">
      <c r="A80" s="64" t="s">
        <v>86</v>
      </c>
      <c r="B80" s="59">
        <v>3220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52">
        <f t="shared" si="2"/>
        <v>0</v>
      </c>
    </row>
    <row r="81" spans="1:15" s="49" customFormat="1" ht="24.75" customHeight="1">
      <c r="A81" s="58" t="s">
        <v>87</v>
      </c>
      <c r="B81" s="59">
        <v>3230</v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52">
        <f t="shared" si="2"/>
        <v>0</v>
      </c>
    </row>
    <row r="82" spans="1:15" s="49" customFormat="1" ht="12" customHeight="1">
      <c r="A82" s="58" t="s">
        <v>88</v>
      </c>
      <c r="B82" s="59">
        <v>3240</v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52">
        <f t="shared" si="2"/>
        <v>0</v>
      </c>
    </row>
    <row r="83" spans="1:15" s="69" customFormat="1" ht="14.25">
      <c r="A83" s="66" t="s">
        <v>89</v>
      </c>
      <c r="B83" s="67"/>
      <c r="C83" s="68">
        <f aca="true" t="shared" si="17" ref="C83:N83">C63+C28</f>
        <v>171560</v>
      </c>
      <c r="D83" s="68">
        <f t="shared" si="17"/>
        <v>166560</v>
      </c>
      <c r="E83" s="68">
        <f t="shared" si="17"/>
        <v>161560</v>
      </c>
      <c r="F83" s="68">
        <f t="shared" si="17"/>
        <v>135060</v>
      </c>
      <c r="G83" s="68">
        <f t="shared" si="17"/>
        <v>139700</v>
      </c>
      <c r="H83" s="68">
        <f t="shared" si="17"/>
        <v>162100</v>
      </c>
      <c r="I83" s="68">
        <f t="shared" si="17"/>
        <v>92060</v>
      </c>
      <c r="J83" s="68">
        <f t="shared" si="17"/>
        <v>111360</v>
      </c>
      <c r="K83" s="68">
        <f t="shared" si="17"/>
        <v>127000</v>
      </c>
      <c r="L83" s="68">
        <f t="shared" si="17"/>
        <v>133060</v>
      </c>
      <c r="M83" s="68">
        <f t="shared" si="17"/>
        <v>142810</v>
      </c>
      <c r="N83" s="68">
        <f t="shared" si="17"/>
        <v>149310</v>
      </c>
      <c r="O83" s="52">
        <f t="shared" si="2"/>
        <v>1692140</v>
      </c>
    </row>
    <row r="85" spans="1:15" ht="15">
      <c r="A85" s="71" t="s">
        <v>90</v>
      </c>
      <c r="B85" s="42"/>
      <c r="C85" s="72"/>
      <c r="D85" s="72"/>
      <c r="E85" s="72"/>
      <c r="F85" s="73"/>
      <c r="G85" s="73"/>
      <c r="H85" s="74"/>
      <c r="I85" s="179" t="s">
        <v>136</v>
      </c>
      <c r="J85" s="179"/>
      <c r="K85" s="179"/>
      <c r="L85" s="75"/>
      <c r="M85" s="75"/>
      <c r="N85" s="75"/>
      <c r="O85" s="75"/>
    </row>
    <row r="86" spans="1:11" s="78" customFormat="1" ht="11.25">
      <c r="A86" s="76"/>
      <c r="B86" s="77"/>
      <c r="C86" s="77"/>
      <c r="D86" s="77"/>
      <c r="E86" s="77"/>
      <c r="F86" s="29" t="s">
        <v>7</v>
      </c>
      <c r="G86" s="29"/>
      <c r="H86" s="29"/>
      <c r="I86" s="29" t="s">
        <v>8</v>
      </c>
      <c r="J86" s="29"/>
      <c r="K86" s="29"/>
    </row>
    <row r="87" spans="1:15" ht="15">
      <c r="A87" s="79" t="s">
        <v>139</v>
      </c>
      <c r="B87" s="80"/>
      <c r="C87" s="81"/>
      <c r="D87" s="81"/>
      <c r="E87" s="81"/>
      <c r="F87" s="81"/>
      <c r="G87" s="81"/>
      <c r="H87" s="81"/>
      <c r="I87" s="81"/>
      <c r="J87" s="82"/>
      <c r="K87" s="82"/>
      <c r="L87" s="83"/>
      <c r="M87" s="83"/>
      <c r="N87" s="83"/>
      <c r="O87" s="83"/>
    </row>
    <row r="88" spans="1:15" ht="15">
      <c r="A88" s="84" t="s">
        <v>92</v>
      </c>
      <c r="B88" s="42"/>
      <c r="C88" s="72"/>
      <c r="D88" s="72"/>
      <c r="E88" s="72"/>
      <c r="F88" s="73"/>
      <c r="G88" s="73"/>
      <c r="H88" s="73"/>
      <c r="I88" s="180" t="s">
        <v>141</v>
      </c>
      <c r="J88" s="180"/>
      <c r="K88" s="180"/>
      <c r="L88" s="75"/>
      <c r="M88" s="75"/>
      <c r="N88" s="75"/>
      <c r="O88" s="75"/>
    </row>
    <row r="89" spans="1:15" ht="15">
      <c r="A89" s="85"/>
      <c r="B89" s="42"/>
      <c r="C89" s="72"/>
      <c r="D89" s="72"/>
      <c r="E89" s="72"/>
      <c r="F89" s="29" t="s">
        <v>7</v>
      </c>
      <c r="G89" s="29"/>
      <c r="H89" s="29"/>
      <c r="I89" s="29" t="s">
        <v>8</v>
      </c>
      <c r="J89" s="29"/>
      <c r="K89" s="29"/>
      <c r="L89" s="75"/>
      <c r="M89" s="75"/>
      <c r="N89" s="75"/>
      <c r="O89" s="75"/>
    </row>
    <row r="90" spans="1:15" ht="15">
      <c r="A90" s="86" t="s">
        <v>93</v>
      </c>
      <c r="B90" s="170" t="s">
        <v>150</v>
      </c>
      <c r="C90" s="170"/>
      <c r="D90" s="152"/>
      <c r="E90" s="87"/>
      <c r="F90" s="88"/>
      <c r="G90" s="88"/>
      <c r="H90" s="75"/>
      <c r="I90" s="75"/>
      <c r="J90" s="75"/>
      <c r="K90" s="75"/>
      <c r="L90" s="75"/>
      <c r="M90" s="75"/>
      <c r="N90" s="75"/>
      <c r="O90" s="75"/>
    </row>
    <row r="91" spans="1:15" ht="15">
      <c r="A91" s="86" t="s">
        <v>94</v>
      </c>
      <c r="B91" s="156" t="s">
        <v>9</v>
      </c>
      <c r="C91" s="156"/>
      <c r="D91" s="42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</row>
  </sheetData>
  <mergeCells count="25">
    <mergeCell ref="J1:O1"/>
    <mergeCell ref="J2:O2"/>
    <mergeCell ref="J3:O3"/>
    <mergeCell ref="J4:O4"/>
    <mergeCell ref="J5:O5"/>
    <mergeCell ref="J6:O6"/>
    <mergeCell ref="J7:O7"/>
    <mergeCell ref="J8:O8"/>
    <mergeCell ref="J9:N9"/>
    <mergeCell ref="J10:L10"/>
    <mergeCell ref="J13:K13"/>
    <mergeCell ref="J14:K14"/>
    <mergeCell ref="A16:O16"/>
    <mergeCell ref="A17:P17"/>
    <mergeCell ref="A18:O18"/>
    <mergeCell ref="A19:O19"/>
    <mergeCell ref="B91:C91"/>
    <mergeCell ref="A20:O20"/>
    <mergeCell ref="A21:O21"/>
    <mergeCell ref="A22:O22"/>
    <mergeCell ref="A23:O23"/>
    <mergeCell ref="A24:O24"/>
    <mergeCell ref="I85:K85"/>
    <mergeCell ref="I88:K88"/>
    <mergeCell ref="B90:C90"/>
  </mergeCells>
  <printOptions/>
  <pageMargins left="0.75" right="0.2" top="0.2" bottom="0.2" header="0.2" footer="0.23"/>
  <pageSetup horizontalDpi="600" verticalDpi="600" orientation="landscape" paperSize="9" scale="67" r:id="rId1"/>
  <rowBreaks count="1" manualBreakCount="1">
    <brk id="5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Loner-XP</cp:lastModifiedBy>
  <cp:lastPrinted>2017-11-29T13:13:02Z</cp:lastPrinted>
  <dcterms:created xsi:type="dcterms:W3CDTF">1996-10-08T23:32:33Z</dcterms:created>
  <dcterms:modified xsi:type="dcterms:W3CDTF">2017-12-04T12:48:53Z</dcterms:modified>
  <cp:category/>
  <cp:version/>
  <cp:contentType/>
  <cp:contentStatus/>
</cp:coreProperties>
</file>